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678909\Desktop\Nova pasta\"/>
    </mc:Choice>
  </mc:AlternateContent>
  <xr:revisionPtr revIDLastSave="0" documentId="13_ncr:1_{221B8551-60CD-4854-996C-19710CC5C3C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ÇÃO COVID 19" sheetId="12" r:id="rId1"/>
    <sheet name="DESP EMPENHADA" sheetId="13" r:id="rId2"/>
    <sheet name="DESP EMPENHADA AÇÃO 4540" sheetId="1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4" l="1"/>
  <c r="I14" i="14"/>
  <c r="G14" i="14"/>
  <c r="I6" i="14" l="1"/>
  <c r="J6" i="14"/>
  <c r="H6" i="14"/>
  <c r="K15" i="12"/>
  <c r="I29" i="12" l="1"/>
  <c r="H13" i="13" l="1"/>
  <c r="K11" i="12" l="1"/>
  <c r="B7" i="12" s="1"/>
  <c r="B8" i="12" s="1"/>
  <c r="K10" i="12"/>
  <c r="K29" i="12" s="1"/>
  <c r="H8" i="13"/>
  <c r="H9" i="13"/>
  <c r="H10" i="13"/>
  <c r="H11" i="13"/>
  <c r="H12" i="13"/>
  <c r="H7" i="13"/>
  <c r="H6" i="13"/>
  <c r="F5" i="13"/>
  <c r="F25" i="13"/>
  <c r="F26" i="13" s="1"/>
  <c r="H26" i="13" l="1"/>
  <c r="H25" i="13"/>
  <c r="J29" i="12"/>
  <c r="C6" i="12" s="1"/>
  <c r="C8" i="12" s="1"/>
  <c r="B6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Helena Maria de Araujo Oliveira</author>
  </authors>
  <commentList>
    <comment ref="D15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Helena Maria de Araujo Oliveira:</t>
        </r>
        <r>
          <rPr>
            <sz val="9"/>
            <color indexed="81"/>
            <rFont val="Segoe UI"/>
            <charset val="1"/>
          </rPr>
          <t xml:space="preserve">
Ata de Registro de Preços nº 153/2019 - Secretaria de Estado de Planejamento e Gestao - SEPLAG. E vigência de 20/07/2020 a 19/07/2020</t>
        </r>
      </text>
    </comment>
  </commentList>
</comments>
</file>

<file path=xl/sharedStrings.xml><?xml version="1.0" encoding="utf-8"?>
<sst xmlns="http://schemas.openxmlformats.org/spreadsheetml/2006/main" count="148" uniqueCount="104">
  <si>
    <t>Nº SEI</t>
  </si>
  <si>
    <t>Objeto</t>
  </si>
  <si>
    <t>Data Registro Dotação</t>
  </si>
  <si>
    <t xml:space="preserve">Número da Declaração de Disponibilidade </t>
  </si>
  <si>
    <t xml:space="preserve">Ação </t>
  </si>
  <si>
    <t>Classificação orçamentária</t>
  </si>
  <si>
    <t>AÇÃO: - 1022 -  Combate epidemiológico ao Coronavírus</t>
  </si>
  <si>
    <t>10.1</t>
  </si>
  <si>
    <t>95.1</t>
  </si>
  <si>
    <t>alcool  70; GRAUGL: 77; de 250ml</t>
  </si>
  <si>
    <t>3 3 90 30 17</t>
  </si>
  <si>
    <t>1 022</t>
  </si>
  <si>
    <t>2320.290.090/2020</t>
  </si>
  <si>
    <t xml:space="preserve">PROGRAMA: 026 - Programa de Enfrentamento dos Efeitos da Pandemia de Covid-19 </t>
  </si>
  <si>
    <t xml:space="preserve">Acompanhamento das despesas do programa - 026 - Programa de Enfrentamento dos Efeitos da Pandemia de Covid-19
</t>
  </si>
  <si>
    <t>fonte de recurso</t>
  </si>
  <si>
    <t>Valor / ESTIMADO 
Fonte 95</t>
  </si>
  <si>
    <t>TOTAL</t>
  </si>
  <si>
    <t>4287/2020-78</t>
  </si>
  <si>
    <t>nº Processo Pedido</t>
  </si>
  <si>
    <t>2320 290 086/2020</t>
  </si>
  <si>
    <t>3 3 90 30 13</t>
  </si>
  <si>
    <t>2320 290 087/2020</t>
  </si>
  <si>
    <t>Produtos diversos de limpeza</t>
  </si>
  <si>
    <t>13750751</t>
  </si>
  <si>
    <t>13296228</t>
  </si>
  <si>
    <t>Quaternario de Amônia</t>
  </si>
  <si>
    <t>5147/2020-41</t>
  </si>
  <si>
    <t>Nº EMPENHO</t>
  </si>
  <si>
    <t>DATA EMP</t>
  </si>
  <si>
    <t>CREDOR</t>
  </si>
  <si>
    <t>CNPJ</t>
  </si>
  <si>
    <t>PROCESSO/ CONTRATO</t>
  </si>
  <si>
    <t>VALOR TOTAL EMPENHADO</t>
  </si>
  <si>
    <t>SALDO  A EXECUTAR</t>
  </si>
  <si>
    <t>Fonte: SIMG - Dados atualizados até 23/04/2020</t>
  </si>
  <si>
    <t>Acompanhamento das despesas do programa - 026 - Programa de Enfrentamento dos Efeitos da Pandemia de Covid-19</t>
  </si>
  <si>
    <t>Dotação Orçamentária: 2321 10 302 026 1 022 0001 3 3 90 00</t>
  </si>
  <si>
    <t>VALOR EMPENHADO - Fonte 10</t>
  </si>
  <si>
    <t xml:space="preserve">VALOR </t>
  </si>
  <si>
    <t>VALOR</t>
  </si>
  <si>
    <t>SALDO - FONTE 10 E 95</t>
  </si>
  <si>
    <t>2320 290 088/2020</t>
  </si>
  <si>
    <t>422</t>
  </si>
  <si>
    <t>423</t>
  </si>
  <si>
    <t>424</t>
  </si>
  <si>
    <t>425</t>
  </si>
  <si>
    <t>426</t>
  </si>
  <si>
    <t>428</t>
  </si>
  <si>
    <t>Compra Direta</t>
  </si>
  <si>
    <t>Valor  ESTIMADO 
Fonte 10</t>
  </si>
  <si>
    <t>Valor Homologado</t>
  </si>
  <si>
    <t>PROF+ COMERCIO E DISTRIBUICAO DE PRODUTOS DE LIMPEZA EIRELI</t>
  </si>
  <si>
    <t>36.447.719/0001-12</t>
  </si>
  <si>
    <t xml:space="preserve">AGUIMAR ANDRADE COMERCIO E ASSISTENCIA TECNICA EIRELI - EPP </t>
  </si>
  <si>
    <t>66.219.957/0001-31</t>
  </si>
  <si>
    <t>DISTRIBUIR COMERCIO EIRELI - EPP</t>
  </si>
  <si>
    <t>24.291.891/0001-40</t>
  </si>
  <si>
    <t>08.195.271/0001-51</t>
  </si>
  <si>
    <t>FOCOS COMERCIAL LTDA</t>
  </si>
  <si>
    <t>04.158.618/0001-35</t>
  </si>
  <si>
    <t>LIMPEZA &amp; BRILHO LTDA -EPP</t>
  </si>
  <si>
    <t xml:space="preserve">PROF+ COMERCIO E DISTRIBUICAO DE PRODUTOS DE LIMPEZA EIRELI </t>
  </si>
  <si>
    <t>Fonte de Recurso</t>
  </si>
  <si>
    <t>Crédito Autorizado (A)</t>
  </si>
  <si>
    <t>Valor Estimado Utilizado  (B)</t>
  </si>
  <si>
    <t>Valor Homologado
 ( C )</t>
  </si>
  <si>
    <t>Saldo a Utilizar 
( D) =  (A - C )</t>
  </si>
  <si>
    <t xml:space="preserve"> - Fonte 95 VALOR EMPENHADO</t>
  </si>
  <si>
    <r>
      <t>projeto de "IMPLANTAÇÃO DO PROCESSO DE REDUÇÃO DE PATÓGENOS NO HEMOCENTRO DE BELO HORIZONTE"  Recurso da Fonte 95 -</t>
    </r>
    <r>
      <rPr>
        <b/>
        <u/>
        <sz val="11"/>
        <color theme="1"/>
        <rFont val="Calibri"/>
        <family val="2"/>
        <scheme val="minor"/>
      </rPr>
      <t xml:space="preserve"> rubrica de insumo 33 90 30 13</t>
    </r>
  </si>
  <si>
    <t>Solicitação do CPG por e-mail</t>
  </si>
  <si>
    <t>elemento item 3612</t>
  </si>
  <si>
    <t>Despesa miúda</t>
  </si>
  <si>
    <t>3 3 90 36 12</t>
  </si>
  <si>
    <t>6840/2020-17</t>
  </si>
  <si>
    <t>14263300</t>
  </si>
  <si>
    <t>Álcool com graduação de 70%</t>
  </si>
  <si>
    <t>443</t>
  </si>
  <si>
    <t>Daniel Goncalves Chaves</t>
  </si>
  <si>
    <t>Pronto Pagamento</t>
  </si>
  <si>
    <t>049.811.856-85</t>
  </si>
  <si>
    <t>Empenho Despesa realizado na UPG - COVID</t>
  </si>
  <si>
    <t>Mês/Ano - Numérico</t>
  </si>
  <si>
    <t>Unidade Executora - Código</t>
  </si>
  <si>
    <t>Projeto_Atividade - Código</t>
  </si>
  <si>
    <t>Unid Programação Gasto - Código</t>
  </si>
  <si>
    <t>Número Empenho</t>
  </si>
  <si>
    <t>Data Registro Doc Empenho</t>
  </si>
  <si>
    <t>Elemento Item Despesa - Código</t>
  </si>
  <si>
    <t>Valor Despesa Empenhada</t>
  </si>
  <si>
    <t>Valor Despesa Realizada</t>
  </si>
  <si>
    <t>Valor Despesa Liquidada</t>
  </si>
  <si>
    <t>Valor Pago Financeiro</t>
  </si>
  <si>
    <t>Fonte Recurso - Código</t>
  </si>
  <si>
    <t>Procedência - Código</t>
  </si>
  <si>
    <t>03/2020</t>
  </si>
  <si>
    <t>05/2020</t>
  </si>
  <si>
    <t>Valor total Empenhado</t>
  </si>
  <si>
    <t>Obs.: Empenhado realizado na Ação 4540 foi registrado antes da criação da Ação 1022 - COVID</t>
  </si>
  <si>
    <t>Processo de compras em andamento</t>
  </si>
  <si>
    <t xml:space="preserve">Procedência </t>
  </si>
  <si>
    <t>10</t>
  </si>
  <si>
    <t>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</si>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</sst>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R$&quot;#,##0.00;[Red]\-&quot;R$&quot;#,##0.00"/>
    <numFmt numFmtId="165" formatCode="_(* #,##0.00_);_(* \(#,##0.00\);_(* &quot;-&quot;??_);_(@_)"/>
    <numFmt numFmtId="166" formatCode="_-* #,##0_-;\-* #,##0_-;_-* &quot;-&quot;??_-;_-@_-"/>
    <numFmt numFmtId="167" formatCode="#,###,###,###,##0.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Book Antiqua"/>
      <family val="1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0"/>
      <color theme="1"/>
      <name val="Arial"/>
      <family val="2"/>
    </font>
    <font>
      <i/>
      <sz val="10"/>
      <name val="Arial"/>
      <family val="2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6"/>
      <color indexed="8"/>
      <name val="Arial"/>
    </font>
    <font>
      <b/>
      <sz val="12"/>
      <color indexed="8"/>
      <name val="Arial"/>
    </font>
    <font>
      <b/>
      <sz val="9"/>
      <color indexed="9"/>
      <name val="Arial"/>
    </font>
    <font>
      <sz val="9"/>
      <color indexed="8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/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2" borderId="0" xfId="0" applyFill="1" applyBorder="1"/>
    <xf numFmtId="43" fontId="0" fillId="0" borderId="0" xfId="0" applyNumberFormat="1"/>
    <xf numFmtId="4" fontId="0" fillId="0" borderId="0" xfId="0" applyNumberFormat="1"/>
    <xf numFmtId="17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49" fontId="4" fillId="2" borderId="5" xfId="2" applyNumberFormat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/>
    </xf>
    <xf numFmtId="0" fontId="9" fillId="2" borderId="0" xfId="0" applyFont="1" applyFill="1" applyAlignment="1">
      <alignment wrapText="1"/>
    </xf>
    <xf numFmtId="14" fontId="4" fillId="2" borderId="1" xfId="2" applyNumberFormat="1" applyFont="1" applyFill="1" applyBorder="1" applyAlignment="1">
      <alignment horizontal="left" wrapText="1"/>
    </xf>
    <xf numFmtId="14" fontId="4" fillId="2" borderId="1" xfId="2" applyNumberFormat="1" applyFont="1" applyFill="1" applyBorder="1" applyAlignment="1">
      <alignment horizontal="left"/>
    </xf>
    <xf numFmtId="166" fontId="4" fillId="2" borderId="1" xfId="2" applyNumberFormat="1" applyFont="1" applyFill="1" applyBorder="1" applyAlignment="1">
      <alignment horizontal="left" wrapText="1"/>
    </xf>
    <xf numFmtId="166" fontId="1" fillId="2" borderId="1" xfId="0" applyNumberFormat="1" applyFont="1" applyFill="1" applyBorder="1" applyAlignment="1">
      <alignment horizontal="left" wrapText="1"/>
    </xf>
    <xf numFmtId="14" fontId="4" fillId="2" borderId="1" xfId="2" quotePrefix="1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49" fontId="4" fillId="2" borderId="4" xfId="2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43" fontId="5" fillId="2" borderId="1" xfId="2" applyFont="1" applyFill="1" applyBorder="1" applyAlignment="1"/>
    <xf numFmtId="43" fontId="6" fillId="2" borderId="12" xfId="0" applyNumberFormat="1" applyFont="1" applyFill="1" applyBorder="1" applyAlignment="1">
      <alignment horizontal="left"/>
    </xf>
    <xf numFmtId="43" fontId="4" fillId="2" borderId="1" xfId="2" applyFont="1" applyFill="1" applyBorder="1" applyAlignment="1"/>
    <xf numFmtId="43" fontId="5" fillId="2" borderId="1" xfId="2" applyFont="1" applyFill="1" applyBorder="1" applyAlignment="1">
      <alignment horizontal="left"/>
    </xf>
    <xf numFmtId="0" fontId="10" fillId="2" borderId="1" xfId="3" applyFont="1" applyFill="1" applyBorder="1" applyAlignment="1">
      <alignment horizontal="center"/>
    </xf>
    <xf numFmtId="49" fontId="4" fillId="3" borderId="5" xfId="2" applyNumberFormat="1" applyFont="1" applyFill="1" applyBorder="1" applyAlignment="1">
      <alignment horizontal="center"/>
    </xf>
    <xf numFmtId="14" fontId="4" fillId="3" borderId="1" xfId="2" applyNumberFormat="1" applyFont="1" applyFill="1" applyBorder="1" applyAlignment="1">
      <alignment horizontal="center"/>
    </xf>
    <xf numFmtId="14" fontId="4" fillId="3" borderId="1" xfId="2" applyNumberFormat="1" applyFont="1" applyFill="1" applyBorder="1" applyAlignment="1">
      <alignment horizontal="left" wrapText="1"/>
    </xf>
    <xf numFmtId="165" fontId="4" fillId="3" borderId="15" xfId="7" applyFont="1" applyFill="1" applyBorder="1" applyAlignment="1"/>
    <xf numFmtId="166" fontId="1" fillId="3" borderId="1" xfId="0" applyNumberFormat="1" applyFont="1" applyFill="1" applyBorder="1" applyAlignment="1">
      <alignment horizontal="left" wrapText="1"/>
    </xf>
    <xf numFmtId="14" fontId="4" fillId="3" borderId="1" xfId="2" quotePrefix="1" applyNumberFormat="1" applyFont="1" applyFill="1" applyBorder="1" applyAlignment="1">
      <alignment horizontal="center"/>
    </xf>
    <xf numFmtId="43" fontId="4" fillId="3" borderId="1" xfId="10" applyFont="1" applyFill="1" applyBorder="1" applyAlignment="1">
      <alignment horizontal="center"/>
    </xf>
    <xf numFmtId="43" fontId="4" fillId="2" borderId="2" xfId="2" applyFont="1" applyFill="1" applyBorder="1" applyAlignment="1"/>
    <xf numFmtId="43" fontId="4" fillId="2" borderId="2" xfId="10" applyFont="1" applyFill="1" applyBorder="1" applyAlignment="1"/>
    <xf numFmtId="43" fontId="6" fillId="2" borderId="3" xfId="0" applyNumberFormat="1" applyFont="1" applyFill="1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43" fontId="0" fillId="0" borderId="1" xfId="0" applyNumberFormat="1" applyBorder="1"/>
    <xf numFmtId="17" fontId="0" fillId="0" borderId="1" xfId="0" applyNumberFormat="1" applyBorder="1"/>
    <xf numFmtId="43" fontId="0" fillId="0" borderId="1" xfId="10" applyFont="1" applyBorder="1"/>
    <xf numFmtId="43" fontId="4" fillId="3" borderId="2" xfId="2" applyNumberFormat="1" applyFont="1" applyFill="1" applyBorder="1" applyAlignment="1">
      <alignment horizontal="center"/>
    </xf>
    <xf numFmtId="43" fontId="5" fillId="4" borderId="1" xfId="2" applyFont="1" applyFill="1" applyBorder="1" applyAlignment="1">
      <alignment horizontal="center"/>
    </xf>
    <xf numFmtId="43" fontId="5" fillId="4" borderId="18" xfId="2" applyNumberFormat="1" applyFont="1" applyFill="1" applyBorder="1" applyAlignment="1">
      <alignment horizontal="right"/>
    </xf>
    <xf numFmtId="164" fontId="5" fillId="4" borderId="18" xfId="2" applyNumberFormat="1" applyFont="1" applyFill="1" applyBorder="1" applyAlignment="1">
      <alignment horizontal="right"/>
    </xf>
    <xf numFmtId="43" fontId="5" fillId="4" borderId="17" xfId="2" applyFont="1" applyFill="1" applyBorder="1" applyAlignment="1">
      <alignment horizontal="center" vertical="center" wrapText="1"/>
    </xf>
    <xf numFmtId="43" fontId="5" fillId="4" borderId="9" xfId="2" applyFont="1" applyFill="1" applyBorder="1" applyAlignment="1">
      <alignment horizontal="center" vertical="center" wrapText="1"/>
    </xf>
    <xf numFmtId="43" fontId="5" fillId="4" borderId="18" xfId="2" applyFont="1" applyFill="1" applyBorder="1" applyAlignment="1">
      <alignment horizontal="center" vertical="center" wrapText="1"/>
    </xf>
    <xf numFmtId="165" fontId="5" fillId="4" borderId="1" xfId="7" applyFont="1" applyFill="1" applyBorder="1" applyAlignment="1">
      <alignment vertical="center" wrapText="1"/>
    </xf>
    <xf numFmtId="43" fontId="5" fillId="4" borderId="16" xfId="2" applyFont="1" applyFill="1" applyBorder="1" applyAlignment="1">
      <alignment horizontal="left"/>
    </xf>
    <xf numFmtId="43" fontId="4" fillId="4" borderId="2" xfId="2" applyNumberFormat="1" applyFont="1" applyFill="1" applyBorder="1" applyAlignment="1">
      <alignment horizontal="center"/>
    </xf>
    <xf numFmtId="165" fontId="4" fillId="4" borderId="15" xfId="7" applyFont="1" applyFill="1" applyBorder="1" applyAlignment="1"/>
    <xf numFmtId="43" fontId="6" fillId="4" borderId="3" xfId="0" applyNumberFormat="1" applyFont="1" applyFill="1" applyBorder="1" applyAlignment="1">
      <alignment horizontal="left"/>
    </xf>
    <xf numFmtId="0" fontId="6" fillId="4" borderId="3" xfId="0" applyFont="1" applyFill="1" applyBorder="1" applyAlignment="1"/>
    <xf numFmtId="165" fontId="5" fillId="4" borderId="19" xfId="7" applyFont="1" applyFill="1" applyBorder="1" applyAlignment="1">
      <alignment vertical="center"/>
    </xf>
    <xf numFmtId="43" fontId="8" fillId="3" borderId="13" xfId="2" applyFont="1" applyFill="1" applyBorder="1" applyAlignment="1">
      <alignment vertical="center"/>
    </xf>
    <xf numFmtId="43" fontId="8" fillId="3" borderId="0" xfId="2" applyFont="1" applyFill="1" applyBorder="1" applyAlignment="1">
      <alignment vertical="center"/>
    </xf>
    <xf numFmtId="43" fontId="8" fillId="3" borderId="14" xfId="2" applyFont="1" applyFill="1" applyBorder="1" applyAlignment="1">
      <alignment vertical="center"/>
    </xf>
    <xf numFmtId="43" fontId="5" fillId="3" borderId="1" xfId="2" applyFont="1" applyFill="1" applyBorder="1" applyAlignment="1">
      <alignment horizontal="center" vertical="center" wrapText="1"/>
    </xf>
    <xf numFmtId="43" fontId="5" fillId="3" borderId="26" xfId="2" applyFont="1" applyFill="1" applyBorder="1" applyAlignment="1">
      <alignment horizontal="center" vertical="center" wrapText="1"/>
    </xf>
    <xf numFmtId="43" fontId="5" fillId="4" borderId="9" xfId="2" applyFont="1" applyFill="1" applyBorder="1" applyAlignment="1">
      <alignment horizontal="left" vertical="center" wrapText="1"/>
    </xf>
    <xf numFmtId="43" fontId="5" fillId="4" borderId="1" xfId="2" applyFont="1" applyFill="1" applyBorder="1" applyAlignment="1">
      <alignment vertical="center"/>
    </xf>
    <xf numFmtId="43" fontId="5" fillId="4" borderId="1" xfId="2" applyFont="1" applyFill="1" applyBorder="1" applyAlignment="1">
      <alignment horizontal="center" vertical="center" wrapText="1"/>
    </xf>
    <xf numFmtId="49" fontId="4" fillId="2" borderId="5" xfId="2" quotePrefix="1" applyNumberFormat="1" applyFont="1" applyFill="1" applyBorder="1" applyAlignment="1">
      <alignment horizontal="center"/>
    </xf>
    <xf numFmtId="0" fontId="16" fillId="5" borderId="0" xfId="0" applyFont="1" applyFill="1" applyAlignment="1">
      <alignment horizontal="left"/>
    </xf>
    <xf numFmtId="49" fontId="17" fillId="5" borderId="28" xfId="0" applyNumberFormat="1" applyFont="1" applyFill="1" applyBorder="1" applyAlignment="1">
      <alignment horizontal="left"/>
    </xf>
    <xf numFmtId="49" fontId="18" fillId="6" borderId="29" xfId="0" applyNumberFormat="1" applyFont="1" applyFill="1" applyBorder="1" applyAlignment="1">
      <alignment horizontal="left"/>
    </xf>
    <xf numFmtId="49" fontId="19" fillId="7" borderId="29" xfId="0" applyNumberFormat="1" applyFont="1" applyFill="1" applyBorder="1" applyAlignment="1">
      <alignment horizontal="left"/>
    </xf>
    <xf numFmtId="1" fontId="19" fillId="7" borderId="29" xfId="0" applyNumberFormat="1" applyFont="1" applyFill="1" applyBorder="1" applyAlignment="1">
      <alignment horizontal="right"/>
    </xf>
    <xf numFmtId="14" fontId="19" fillId="7" borderId="29" xfId="0" applyNumberFormat="1" applyFont="1" applyFill="1" applyBorder="1" applyAlignment="1">
      <alignment horizontal="left"/>
    </xf>
    <xf numFmtId="167" fontId="19" fillId="7" borderId="29" xfId="0" applyNumberFormat="1" applyFont="1" applyFill="1" applyBorder="1" applyAlignment="1">
      <alignment horizontal="right"/>
    </xf>
    <xf numFmtId="0" fontId="0" fillId="2" borderId="0" xfId="0" applyFill="1"/>
    <xf numFmtId="167" fontId="0" fillId="8" borderId="0" xfId="0" applyNumberFormat="1" applyFill="1"/>
    <xf numFmtId="0" fontId="0" fillId="9" borderId="0" xfId="0" applyFill="1"/>
    <xf numFmtId="167" fontId="19" fillId="7" borderId="29" xfId="0" quotePrefix="1" applyNumberFormat="1" applyFont="1" applyFill="1" applyBorder="1" applyAlignment="1">
      <alignment horizontal="right"/>
    </xf>
    <xf numFmtId="43" fontId="19" fillId="7" borderId="29" xfId="10" applyFont="1" applyFill="1" applyBorder="1" applyAlignment="1">
      <alignment horizontal="righ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43" fontId="8" fillId="3" borderId="2" xfId="2" applyFont="1" applyFill="1" applyBorder="1" applyAlignment="1">
      <alignment horizontal="left" vertical="top" wrapText="1"/>
    </xf>
    <xf numFmtId="43" fontId="8" fillId="3" borderId="6" xfId="2" applyFont="1" applyFill="1" applyBorder="1" applyAlignment="1">
      <alignment horizontal="left" vertical="top" wrapText="1"/>
    </xf>
    <xf numFmtId="43" fontId="8" fillId="3" borderId="4" xfId="2" applyFont="1" applyFill="1" applyBorder="1" applyAlignment="1">
      <alignment horizontal="left" vertical="top" wrapText="1"/>
    </xf>
    <xf numFmtId="43" fontId="8" fillId="3" borderId="10" xfId="2" applyFont="1" applyFill="1" applyBorder="1" applyAlignment="1">
      <alignment horizontal="left" vertical="center"/>
    </xf>
    <xf numFmtId="43" fontId="8" fillId="3" borderId="3" xfId="2" applyFont="1" applyFill="1" applyBorder="1" applyAlignment="1">
      <alignment horizontal="left" vertical="center"/>
    </xf>
    <xf numFmtId="43" fontId="8" fillId="3" borderId="11" xfId="2" applyFont="1" applyFill="1" applyBorder="1" applyAlignment="1">
      <alignment horizontal="left" vertical="center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5" fillId="4" borderId="24" xfId="7" applyFont="1" applyFill="1" applyBorder="1" applyAlignment="1">
      <alignment horizontal="center" vertical="center" wrapText="1"/>
    </xf>
    <xf numFmtId="165" fontId="5" fillId="4" borderId="25" xfId="7" applyFont="1" applyFill="1" applyBorder="1" applyAlignment="1">
      <alignment horizontal="center" vertical="center" wrapText="1"/>
    </xf>
    <xf numFmtId="43" fontId="5" fillId="4" borderId="2" xfId="2" applyFont="1" applyFill="1" applyBorder="1" applyAlignment="1">
      <alignment horizontal="left"/>
    </xf>
    <xf numFmtId="43" fontId="5" fillId="4" borderId="6" xfId="2" applyFont="1" applyFill="1" applyBorder="1" applyAlignment="1">
      <alignment horizontal="left"/>
    </xf>
    <xf numFmtId="43" fontId="5" fillId="4" borderId="16" xfId="2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43" fontId="8" fillId="3" borderId="2" xfId="2" applyFont="1" applyFill="1" applyBorder="1" applyAlignment="1">
      <alignment horizontal="left" vertical="center" wrapText="1"/>
    </xf>
    <xf numFmtId="43" fontId="8" fillId="3" borderId="6" xfId="2" applyFont="1" applyFill="1" applyBorder="1" applyAlignment="1">
      <alignment horizontal="left" vertical="center" wrapText="1"/>
    </xf>
    <xf numFmtId="43" fontId="8" fillId="3" borderId="4" xfId="2" applyFont="1" applyFill="1" applyBorder="1" applyAlignment="1">
      <alignment horizontal="left" vertical="center" wrapText="1"/>
    </xf>
    <xf numFmtId="43" fontId="5" fillId="4" borderId="22" xfId="2" applyFont="1" applyFill="1" applyBorder="1" applyAlignment="1">
      <alignment horizontal="left" vertical="center"/>
    </xf>
    <xf numFmtId="43" fontId="5" fillId="4" borderId="23" xfId="2" applyFont="1" applyFill="1" applyBorder="1" applyAlignment="1">
      <alignment horizontal="left" vertical="center"/>
    </xf>
    <xf numFmtId="43" fontId="5" fillId="4" borderId="20" xfId="2" applyFont="1" applyFill="1" applyBorder="1" applyAlignment="1">
      <alignment horizontal="left" vertical="center"/>
    </xf>
    <xf numFmtId="43" fontId="5" fillId="4" borderId="21" xfId="2" applyFont="1" applyFill="1" applyBorder="1" applyAlignment="1">
      <alignment horizontal="left" vertical="center"/>
    </xf>
    <xf numFmtId="0" fontId="0" fillId="8" borderId="30" xfId="0" applyFill="1" applyBorder="1" applyAlignment="1">
      <alignment horizontal="center"/>
    </xf>
  </cellXfs>
  <cellStyles count="12">
    <cellStyle name="Normal" xfId="0" builtinId="0"/>
    <cellStyle name="Normal 2" xfId="4" xr:uid="{00000000-0005-0000-0000-000001000000}"/>
    <cellStyle name="Normal 3" xfId="5" xr:uid="{00000000-0005-0000-0000-000002000000}"/>
    <cellStyle name="Normal 4" xfId="3" xr:uid="{00000000-0005-0000-0000-000003000000}"/>
    <cellStyle name="Normal 5" xfId="1" xr:uid="{00000000-0005-0000-0000-000004000000}"/>
    <cellStyle name="Porcentagem 2" xfId="6" xr:uid="{00000000-0005-0000-0000-000005000000}"/>
    <cellStyle name="Separador de milhares 2" xfId="8" xr:uid="{00000000-0005-0000-0000-000006000000}"/>
    <cellStyle name="Separador de milhares 3" xfId="9" xr:uid="{00000000-0005-0000-0000-000007000000}"/>
    <cellStyle name="Separador de milhares 4" xfId="7" xr:uid="{00000000-0005-0000-0000-000008000000}"/>
    <cellStyle name="Vírgula" xfId="10" builtinId="3"/>
    <cellStyle name="Vírgula 2" xfId="2" xr:uid="{00000000-0005-0000-0000-00000A000000}"/>
    <cellStyle name="Vírgula 2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O29"/>
  <sheetViews>
    <sheetView showGridLines="0" tabSelected="1" workbookViewId="0">
      <selection sqref="A1:F1"/>
    </sheetView>
  </sheetViews>
  <sheetFormatPr defaultRowHeight="15" x14ac:dyDescent="0.25"/>
  <cols>
    <col min="1" max="1" width="27.28515625" customWidth="1"/>
    <col min="2" max="2" width="19.5703125" customWidth="1"/>
    <col min="3" max="3" width="19" customWidth="1"/>
    <col min="4" max="4" width="30.42578125" bestFit="1" customWidth="1"/>
    <col min="5" max="5" width="15.7109375" customWidth="1"/>
    <col min="6" max="6" width="12.42578125" customWidth="1"/>
    <col min="7" max="7" width="15.7109375" customWidth="1"/>
    <col min="8" max="8" width="9" customWidth="1"/>
    <col min="9" max="9" width="15.5703125" customWidth="1"/>
    <col min="10" max="11" width="13.42578125" customWidth="1"/>
    <col min="14" max="14" width="12.28515625" bestFit="1" customWidth="1"/>
  </cols>
  <sheetData>
    <row r="1" spans="1:15" s="1" customFormat="1" ht="17.25" x14ac:dyDescent="0.25">
      <c r="A1" s="75" t="s">
        <v>14</v>
      </c>
      <c r="B1" s="76"/>
      <c r="C1" s="76"/>
      <c r="D1" s="76"/>
      <c r="E1" s="76"/>
      <c r="F1" s="77"/>
      <c r="G1" s="17"/>
      <c r="H1" s="17"/>
      <c r="I1" s="17"/>
      <c r="J1" s="6"/>
      <c r="K1"/>
    </row>
    <row r="2" spans="1:15" ht="17.25" x14ac:dyDescent="0.25">
      <c r="A2" s="78" t="s">
        <v>13</v>
      </c>
      <c r="B2" s="79"/>
      <c r="C2" s="79"/>
      <c r="D2" s="79"/>
      <c r="E2" s="79"/>
      <c r="F2" s="80"/>
    </row>
    <row r="3" spans="1:15" ht="18" thickBot="1" x14ac:dyDescent="0.3">
      <c r="A3" s="81" t="s">
        <v>6</v>
      </c>
      <c r="B3" s="82"/>
      <c r="C3" s="82"/>
      <c r="D3" s="82"/>
      <c r="E3" s="82"/>
      <c r="F3" s="83"/>
    </row>
    <row r="4" spans="1:15" ht="34.5" customHeight="1" x14ac:dyDescent="0.25">
      <c r="A4" s="57" t="s">
        <v>63</v>
      </c>
      <c r="B4" s="43" t="s">
        <v>7</v>
      </c>
      <c r="C4" s="43" t="s">
        <v>8</v>
      </c>
    </row>
    <row r="5" spans="1:15" ht="30.75" customHeight="1" x14ac:dyDescent="0.25">
      <c r="A5" s="58" t="s">
        <v>64</v>
      </c>
      <c r="B5" s="58">
        <v>500000</v>
      </c>
      <c r="C5" s="58">
        <v>15589158.1</v>
      </c>
      <c r="D5" s="84" t="s">
        <v>69</v>
      </c>
      <c r="E5" s="85"/>
      <c r="F5" s="85"/>
      <c r="G5" s="85"/>
      <c r="H5" s="85"/>
      <c r="I5" s="85"/>
    </row>
    <row r="6" spans="1:15" ht="48" customHeight="1" x14ac:dyDescent="0.25">
      <c r="A6" s="59" t="s">
        <v>65</v>
      </c>
      <c r="B6" s="58">
        <f>I29</f>
        <v>414153.4</v>
      </c>
      <c r="C6" s="58">
        <f>J29</f>
        <v>0</v>
      </c>
    </row>
    <row r="7" spans="1:15" ht="30.75" customHeight="1" x14ac:dyDescent="0.25">
      <c r="A7" s="59" t="s">
        <v>66</v>
      </c>
      <c r="B7" s="58">
        <f>K11+K12+K13</f>
        <v>278606.8</v>
      </c>
      <c r="C7" s="58"/>
      <c r="F7" t="s">
        <v>103</v>
      </c>
    </row>
    <row r="8" spans="1:15" ht="36" customHeight="1" x14ac:dyDescent="0.25">
      <c r="A8" s="59" t="s">
        <v>67</v>
      </c>
      <c r="B8" s="58">
        <f>B5-B7</f>
        <v>221393.2</v>
      </c>
      <c r="C8" s="58">
        <f>C5-C6</f>
        <v>15589158.1</v>
      </c>
    </row>
    <row r="9" spans="1:15" ht="48.75" customHeight="1" x14ac:dyDescent="0.25">
      <c r="A9" s="55" t="s">
        <v>0</v>
      </c>
      <c r="B9" s="55" t="s">
        <v>19</v>
      </c>
      <c r="C9" s="55" t="s">
        <v>3</v>
      </c>
      <c r="D9" s="55" t="s">
        <v>1</v>
      </c>
      <c r="E9" s="55" t="s">
        <v>2</v>
      </c>
      <c r="F9" s="55" t="s">
        <v>4</v>
      </c>
      <c r="G9" s="55" t="s">
        <v>5</v>
      </c>
      <c r="H9" s="55" t="s">
        <v>15</v>
      </c>
      <c r="I9" s="55" t="s">
        <v>50</v>
      </c>
      <c r="J9" s="55" t="s">
        <v>16</v>
      </c>
      <c r="K9" s="56" t="s">
        <v>51</v>
      </c>
    </row>
    <row r="10" spans="1:15" ht="15.75" x14ac:dyDescent="0.25">
      <c r="A10" s="7" t="s">
        <v>27</v>
      </c>
      <c r="B10" s="8" t="s">
        <v>12</v>
      </c>
      <c r="C10" s="14" t="s">
        <v>25</v>
      </c>
      <c r="D10" s="9" t="s">
        <v>9</v>
      </c>
      <c r="E10" s="8">
        <v>43934</v>
      </c>
      <c r="F10" s="8" t="s">
        <v>11</v>
      </c>
      <c r="G10" s="22" t="s">
        <v>10</v>
      </c>
      <c r="H10" s="8" t="s">
        <v>7</v>
      </c>
      <c r="I10" s="20">
        <v>98700</v>
      </c>
      <c r="J10" s="30"/>
      <c r="K10" s="37">
        <f>I10</f>
        <v>98700</v>
      </c>
      <c r="L10" s="70" t="s">
        <v>99</v>
      </c>
      <c r="M10" s="70"/>
      <c r="N10" s="70"/>
      <c r="O10" s="70"/>
    </row>
    <row r="11" spans="1:15" ht="15.75" x14ac:dyDescent="0.25">
      <c r="A11" s="7" t="s">
        <v>18</v>
      </c>
      <c r="B11" s="8" t="s">
        <v>20</v>
      </c>
      <c r="C11" s="14" t="s">
        <v>24</v>
      </c>
      <c r="D11" s="10" t="s">
        <v>23</v>
      </c>
      <c r="E11" s="8">
        <v>43948</v>
      </c>
      <c r="F11" s="8" t="s">
        <v>11</v>
      </c>
      <c r="G11" s="8" t="s">
        <v>10</v>
      </c>
      <c r="H11" s="8" t="s">
        <v>7</v>
      </c>
      <c r="I11" s="20">
        <v>245338.4</v>
      </c>
      <c r="J11" s="30"/>
      <c r="K11" s="37">
        <f>6840+1005+120000+94571.8</f>
        <v>222416.8</v>
      </c>
    </row>
    <row r="12" spans="1:15" ht="15.95" customHeight="1" x14ac:dyDescent="0.25">
      <c r="A12" s="7" t="s">
        <v>18</v>
      </c>
      <c r="B12" s="8" t="s">
        <v>22</v>
      </c>
      <c r="C12" s="14" t="s">
        <v>24</v>
      </c>
      <c r="D12" s="11" t="s">
        <v>26</v>
      </c>
      <c r="E12" s="8">
        <v>43948</v>
      </c>
      <c r="F12" s="8" t="s">
        <v>11</v>
      </c>
      <c r="G12" s="8" t="s">
        <v>21</v>
      </c>
      <c r="H12" s="8" t="s">
        <v>7</v>
      </c>
      <c r="I12" s="20">
        <v>31590</v>
      </c>
      <c r="J12" s="30"/>
      <c r="K12" s="37">
        <v>31590</v>
      </c>
    </row>
    <row r="13" spans="1:15" ht="15.95" customHeight="1" x14ac:dyDescent="0.25">
      <c r="A13" s="7" t="s">
        <v>18</v>
      </c>
      <c r="B13" s="8" t="s">
        <v>42</v>
      </c>
      <c r="C13" s="14" t="s">
        <v>24</v>
      </c>
      <c r="D13" s="12" t="s">
        <v>23</v>
      </c>
      <c r="E13" s="8">
        <v>43948</v>
      </c>
      <c r="F13" s="8" t="s">
        <v>11</v>
      </c>
      <c r="G13" s="8" t="s">
        <v>10</v>
      </c>
      <c r="H13" s="8" t="s">
        <v>7</v>
      </c>
      <c r="I13" s="20">
        <v>24600</v>
      </c>
      <c r="J13" s="30"/>
      <c r="K13" s="37">
        <v>24600</v>
      </c>
    </row>
    <row r="14" spans="1:15" ht="15.95" customHeight="1" x14ac:dyDescent="0.25">
      <c r="A14" s="7" t="s">
        <v>70</v>
      </c>
      <c r="B14" s="8">
        <v>43962</v>
      </c>
      <c r="C14" s="8" t="s">
        <v>71</v>
      </c>
      <c r="D14" s="10" t="s">
        <v>72</v>
      </c>
      <c r="E14" s="8">
        <v>43962</v>
      </c>
      <c r="F14" s="8" t="s">
        <v>11</v>
      </c>
      <c r="G14" s="8" t="s">
        <v>73</v>
      </c>
      <c r="H14" s="8" t="s">
        <v>7</v>
      </c>
      <c r="I14" s="20">
        <v>4000</v>
      </c>
      <c r="J14" s="30"/>
      <c r="K14" s="34">
        <v>4000</v>
      </c>
    </row>
    <row r="15" spans="1:15" ht="15.95" customHeight="1" x14ac:dyDescent="0.25">
      <c r="A15" s="60" t="s">
        <v>74</v>
      </c>
      <c r="B15" s="8">
        <v>43964</v>
      </c>
      <c r="C15" s="14" t="s">
        <v>75</v>
      </c>
      <c r="D15" s="13" t="s">
        <v>76</v>
      </c>
      <c r="E15" s="14">
        <v>43964</v>
      </c>
      <c r="F15" s="14" t="s">
        <v>11</v>
      </c>
      <c r="G15" s="14" t="s">
        <v>21</v>
      </c>
      <c r="H15" s="14" t="s">
        <v>7</v>
      </c>
      <c r="I15" s="20">
        <v>9925</v>
      </c>
      <c r="J15" s="31"/>
      <c r="K15" s="35">
        <f>I15</f>
        <v>9925</v>
      </c>
      <c r="L15" s="70" t="s">
        <v>99</v>
      </c>
      <c r="M15" s="70"/>
      <c r="N15" s="70"/>
      <c r="O15" s="70"/>
    </row>
    <row r="16" spans="1:15" ht="15.95" customHeight="1" x14ac:dyDescent="0.25">
      <c r="A16" s="7"/>
      <c r="B16" s="8"/>
      <c r="C16" s="8"/>
      <c r="D16" s="10"/>
      <c r="E16" s="8"/>
      <c r="F16" s="8"/>
      <c r="G16" s="8"/>
      <c r="H16" s="8"/>
      <c r="I16" s="20"/>
      <c r="J16" s="30"/>
      <c r="K16" s="35"/>
      <c r="N16" s="5"/>
    </row>
    <row r="17" spans="1:11" ht="15.95" customHeight="1" x14ac:dyDescent="0.25">
      <c r="A17" s="15"/>
      <c r="B17" s="8"/>
      <c r="C17" s="8"/>
      <c r="D17" s="13"/>
      <c r="E17" s="14"/>
      <c r="F17" s="14"/>
      <c r="G17" s="14"/>
      <c r="H17" s="14"/>
      <c r="I17" s="20"/>
      <c r="J17" s="31"/>
      <c r="K17" s="35"/>
    </row>
    <row r="18" spans="1:11" ht="15.95" customHeight="1" x14ac:dyDescent="0.25">
      <c r="A18" s="7"/>
      <c r="B18" s="8"/>
      <c r="C18" s="8"/>
      <c r="D18" s="10"/>
      <c r="E18" s="8"/>
      <c r="F18" s="8"/>
      <c r="G18" s="8"/>
      <c r="H18" s="8"/>
      <c r="I18" s="20"/>
      <c r="J18" s="30"/>
      <c r="K18" s="33"/>
    </row>
    <row r="19" spans="1:11" ht="15.95" customHeight="1" x14ac:dyDescent="0.25">
      <c r="A19" s="15"/>
      <c r="B19" s="8"/>
      <c r="C19" s="8"/>
      <c r="D19" s="13"/>
      <c r="E19" s="14"/>
      <c r="F19" s="14"/>
      <c r="G19" s="14"/>
      <c r="H19" s="14"/>
      <c r="I19" s="14"/>
      <c r="J19" s="31"/>
      <c r="K19" s="35"/>
    </row>
    <row r="20" spans="1:11" ht="15.95" customHeight="1" x14ac:dyDescent="0.25">
      <c r="A20" s="7"/>
      <c r="B20" s="8"/>
      <c r="C20" s="8"/>
      <c r="D20" s="10"/>
      <c r="E20" s="8"/>
      <c r="F20" s="8"/>
      <c r="G20" s="8"/>
      <c r="H20" s="8"/>
      <c r="I20" s="8"/>
      <c r="J20" s="30"/>
      <c r="K20" s="33"/>
    </row>
    <row r="21" spans="1:11" ht="15.95" customHeight="1" x14ac:dyDescent="0.25">
      <c r="A21" s="15"/>
      <c r="B21" s="8"/>
      <c r="C21" s="8"/>
      <c r="D21" s="13"/>
      <c r="E21" s="14"/>
      <c r="F21" s="14"/>
      <c r="G21" s="14"/>
      <c r="H21" s="14"/>
      <c r="I21" s="14"/>
      <c r="J21" s="31"/>
      <c r="K21" s="35"/>
    </row>
    <row r="22" spans="1:11" ht="15.95" customHeight="1" x14ac:dyDescent="0.25">
      <c r="A22" s="16"/>
      <c r="B22" s="8"/>
      <c r="C22" s="8"/>
      <c r="D22" s="10"/>
      <c r="E22" s="8"/>
      <c r="F22" s="8"/>
      <c r="G22" s="8"/>
      <c r="H22" s="8"/>
      <c r="I22" s="8"/>
      <c r="J22" s="30"/>
      <c r="K22" s="36"/>
    </row>
    <row r="23" spans="1:11" ht="15.95" customHeight="1" x14ac:dyDescent="0.25">
      <c r="A23" s="15"/>
      <c r="B23" s="8"/>
      <c r="C23" s="8"/>
      <c r="D23" s="13"/>
      <c r="E23" s="14"/>
      <c r="F23" s="14"/>
      <c r="G23" s="14"/>
      <c r="H23" s="14"/>
      <c r="I23" s="14"/>
      <c r="J23" s="31"/>
      <c r="K23" s="36"/>
    </row>
    <row r="24" spans="1:11" ht="15.95" customHeight="1" x14ac:dyDescent="0.25">
      <c r="A24" s="7"/>
      <c r="B24" s="8"/>
      <c r="C24" s="8"/>
      <c r="D24" s="10"/>
      <c r="E24" s="14"/>
      <c r="F24" s="14"/>
      <c r="G24" s="14"/>
      <c r="H24" s="14"/>
      <c r="I24" s="14"/>
      <c r="J24" s="30"/>
      <c r="K24" s="36"/>
    </row>
    <row r="25" spans="1:11" ht="15.95" customHeight="1" x14ac:dyDescent="0.25">
      <c r="A25" s="15"/>
      <c r="B25" s="8"/>
      <c r="C25" s="8"/>
      <c r="D25" s="13"/>
      <c r="E25" s="14"/>
      <c r="F25" s="14"/>
      <c r="G25" s="14"/>
      <c r="H25" s="14"/>
      <c r="I25" s="14"/>
      <c r="J25" s="31"/>
      <c r="K25" s="36"/>
    </row>
    <row r="26" spans="1:11" ht="15.95" customHeight="1" x14ac:dyDescent="0.25">
      <c r="A26" s="7"/>
      <c r="B26" s="8"/>
      <c r="C26" s="8"/>
      <c r="D26" s="10"/>
      <c r="E26" s="8"/>
      <c r="F26" s="8"/>
      <c r="G26" s="8"/>
      <c r="H26" s="8"/>
      <c r="I26" s="8"/>
      <c r="J26" s="30"/>
      <c r="K26" s="33"/>
    </row>
    <row r="27" spans="1:11" ht="15.95" customHeight="1" x14ac:dyDescent="0.25">
      <c r="A27" s="15"/>
      <c r="B27" s="8"/>
      <c r="C27" s="8"/>
      <c r="D27" s="13"/>
      <c r="E27" s="14"/>
      <c r="F27" s="14"/>
      <c r="G27" s="14"/>
      <c r="H27" s="14"/>
      <c r="I27" s="14"/>
      <c r="J27" s="31"/>
      <c r="K27" s="35"/>
    </row>
    <row r="28" spans="1:11" ht="15.95" customHeight="1" x14ac:dyDescent="0.25">
      <c r="A28" s="18"/>
      <c r="B28" s="18"/>
      <c r="C28" s="18"/>
      <c r="D28" s="18"/>
      <c r="E28" s="18"/>
      <c r="F28" s="18"/>
      <c r="G28" s="18"/>
      <c r="H28" s="18"/>
      <c r="I28" s="21"/>
      <c r="J28" s="31"/>
      <c r="K28" s="33"/>
    </row>
    <row r="29" spans="1:11" ht="19.5" thickBot="1" x14ac:dyDescent="0.35">
      <c r="A29" s="73" t="s">
        <v>17</v>
      </c>
      <c r="B29" s="74"/>
      <c r="C29" s="74"/>
      <c r="D29" s="74"/>
      <c r="E29" s="74"/>
      <c r="F29" s="74"/>
      <c r="G29" s="74"/>
      <c r="H29" s="74"/>
      <c r="I29" s="19">
        <f>SUM(I10:I28)</f>
        <v>414153.4</v>
      </c>
      <c r="J29" s="32">
        <f>SUM(J10:J28)</f>
        <v>0</v>
      </c>
      <c r="K29" s="35">
        <f>SUM(K10:K28)</f>
        <v>391231.8</v>
      </c>
    </row>
  </sheetData>
  <mergeCells count="5">
    <mergeCell ref="A29:H29"/>
    <mergeCell ref="A1:F1"/>
    <mergeCell ref="A2:F2"/>
    <mergeCell ref="A3:F3"/>
    <mergeCell ref="D5:I5"/>
  </mergeCells>
  <printOptions horizontalCentered="1"/>
  <pageMargins left="0" right="0" top="0" bottom="0" header="0" footer="0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L27"/>
  <sheetViews>
    <sheetView topLeftCell="A6" workbookViewId="0">
      <selection activeCell="F23" sqref="F23"/>
    </sheetView>
  </sheetViews>
  <sheetFormatPr defaultRowHeight="15" x14ac:dyDescent="0.25"/>
  <cols>
    <col min="1" max="1" width="12.85546875" customWidth="1"/>
    <col min="2" max="2" width="13.140625" customWidth="1"/>
    <col min="3" max="3" width="51.42578125" customWidth="1"/>
    <col min="4" max="4" width="22.28515625" customWidth="1"/>
    <col min="5" max="5" width="18.5703125" customWidth="1"/>
    <col min="6" max="6" width="22.140625" bestFit="1" customWidth="1"/>
    <col min="7" max="7" width="19.28515625" bestFit="1" customWidth="1"/>
    <col min="8" max="8" width="15.85546875" customWidth="1"/>
    <col min="9" max="9" width="12" customWidth="1"/>
    <col min="12" max="12" width="12.28515625" bestFit="1" customWidth="1"/>
  </cols>
  <sheetData>
    <row r="1" spans="1:12" s="1" customFormat="1" ht="24.75" customHeight="1" x14ac:dyDescent="0.25">
      <c r="A1" s="93" t="s">
        <v>36</v>
      </c>
      <c r="B1" s="93"/>
      <c r="C1" s="93"/>
      <c r="D1" s="93"/>
      <c r="E1" s="93"/>
      <c r="F1" s="93"/>
      <c r="G1" s="93"/>
      <c r="H1" s="93"/>
      <c r="I1"/>
    </row>
    <row r="2" spans="1:12" ht="24" customHeight="1" x14ac:dyDescent="0.25">
      <c r="A2" s="52" t="s">
        <v>13</v>
      </c>
      <c r="B2" s="53"/>
      <c r="C2" s="53"/>
      <c r="D2" s="53"/>
      <c r="E2" s="53"/>
      <c r="F2" s="53"/>
      <c r="G2" s="53"/>
      <c r="H2" s="54"/>
    </row>
    <row r="3" spans="1:12" ht="17.25" x14ac:dyDescent="0.25">
      <c r="A3" s="94" t="s">
        <v>6</v>
      </c>
      <c r="B3" s="95"/>
      <c r="C3" s="95"/>
      <c r="D3" s="95"/>
      <c r="E3" s="95"/>
      <c r="F3" s="95"/>
      <c r="G3" s="95"/>
      <c r="H3" s="96"/>
    </row>
    <row r="4" spans="1:12" ht="15.75" customHeight="1" x14ac:dyDescent="0.25">
      <c r="A4" s="97" t="s">
        <v>37</v>
      </c>
      <c r="B4" s="97"/>
      <c r="C4" s="97"/>
      <c r="D4" s="97"/>
      <c r="E4" s="98"/>
      <c r="F4" s="39" t="s">
        <v>39</v>
      </c>
      <c r="G4" s="39" t="s">
        <v>40</v>
      </c>
      <c r="H4" s="86" t="s">
        <v>41</v>
      </c>
    </row>
    <row r="5" spans="1:12" ht="15.75" x14ac:dyDescent="0.25">
      <c r="A5" s="99"/>
      <c r="B5" s="99"/>
      <c r="C5" s="99"/>
      <c r="D5" s="99"/>
      <c r="E5" s="100"/>
      <c r="F5" s="40">
        <f>500000</f>
        <v>500000</v>
      </c>
      <c r="G5" s="41">
        <v>15500000</v>
      </c>
      <c r="H5" s="87"/>
    </row>
    <row r="6" spans="1:12" ht="32.25" customHeight="1" x14ac:dyDescent="0.25">
      <c r="A6" s="42" t="s">
        <v>28</v>
      </c>
      <c r="B6" s="43" t="s">
        <v>29</v>
      </c>
      <c r="C6" s="43" t="s">
        <v>30</v>
      </c>
      <c r="D6" s="43" t="s">
        <v>31</v>
      </c>
      <c r="E6" s="43" t="s">
        <v>32</v>
      </c>
      <c r="F6" s="44" t="s">
        <v>38</v>
      </c>
      <c r="G6" s="44" t="s">
        <v>68</v>
      </c>
      <c r="H6" s="45">
        <f>F5+G5</f>
        <v>16000000</v>
      </c>
      <c r="I6" s="17"/>
    </row>
    <row r="7" spans="1:12" ht="31.5" x14ac:dyDescent="0.25">
      <c r="A7" s="23" t="s">
        <v>43</v>
      </c>
      <c r="B7" s="24">
        <v>43955</v>
      </c>
      <c r="C7" s="25" t="s">
        <v>54</v>
      </c>
      <c r="D7" s="24" t="s">
        <v>55</v>
      </c>
      <c r="E7" s="24" t="s">
        <v>49</v>
      </c>
      <c r="F7" s="38">
        <v>6840</v>
      </c>
      <c r="G7" s="38"/>
      <c r="H7" s="26">
        <f>F7+G7</f>
        <v>6840</v>
      </c>
    </row>
    <row r="8" spans="1:12" ht="15.75" x14ac:dyDescent="0.25">
      <c r="A8" s="23" t="s">
        <v>44</v>
      </c>
      <c r="B8" s="24">
        <v>43955</v>
      </c>
      <c r="C8" s="25" t="s">
        <v>56</v>
      </c>
      <c r="D8" s="24" t="s">
        <v>57</v>
      </c>
      <c r="E8" s="24" t="s">
        <v>49</v>
      </c>
      <c r="F8" s="29">
        <v>1005</v>
      </c>
      <c r="G8" s="24"/>
      <c r="H8" s="26">
        <f t="shared" ref="H8:H13" si="0">F8+G8</f>
        <v>1005</v>
      </c>
    </row>
    <row r="9" spans="1:12" ht="15.95" customHeight="1" x14ac:dyDescent="0.25">
      <c r="A9" s="23" t="s">
        <v>45</v>
      </c>
      <c r="B9" s="24">
        <v>43955</v>
      </c>
      <c r="C9" s="25" t="s">
        <v>59</v>
      </c>
      <c r="D9" s="24" t="s">
        <v>58</v>
      </c>
      <c r="E9" s="24" t="s">
        <v>49</v>
      </c>
      <c r="F9" s="38">
        <v>120000</v>
      </c>
      <c r="G9" s="38"/>
      <c r="H9" s="26">
        <f t="shared" si="0"/>
        <v>120000</v>
      </c>
    </row>
    <row r="10" spans="1:12" ht="15.95" customHeight="1" x14ac:dyDescent="0.25">
      <c r="A10" s="23" t="s">
        <v>46</v>
      </c>
      <c r="B10" s="24">
        <v>43955</v>
      </c>
      <c r="C10" s="25" t="s">
        <v>61</v>
      </c>
      <c r="D10" s="24" t="s">
        <v>60</v>
      </c>
      <c r="E10" s="24" t="s">
        <v>49</v>
      </c>
      <c r="F10" s="29">
        <v>24600</v>
      </c>
      <c r="G10" s="24"/>
      <c r="H10" s="26">
        <f t="shared" si="0"/>
        <v>24600</v>
      </c>
    </row>
    <row r="11" spans="1:12" ht="15.95" customHeight="1" x14ac:dyDescent="0.25">
      <c r="A11" s="23" t="s">
        <v>47</v>
      </c>
      <c r="B11" s="24">
        <v>43955</v>
      </c>
      <c r="C11" s="25" t="s">
        <v>62</v>
      </c>
      <c r="D11" s="28" t="s">
        <v>53</v>
      </c>
      <c r="E11" s="24" t="s">
        <v>49</v>
      </c>
      <c r="F11" s="38">
        <v>94571.8</v>
      </c>
      <c r="G11" s="38"/>
      <c r="H11" s="26">
        <f t="shared" si="0"/>
        <v>94571.8</v>
      </c>
      <c r="I11" s="3"/>
    </row>
    <row r="12" spans="1:12" ht="15.95" customHeight="1" x14ac:dyDescent="0.25">
      <c r="A12" s="23" t="s">
        <v>48</v>
      </c>
      <c r="B12" s="24">
        <v>43955</v>
      </c>
      <c r="C12" s="25" t="s">
        <v>52</v>
      </c>
      <c r="D12" s="28" t="s">
        <v>53</v>
      </c>
      <c r="E12" s="24" t="s">
        <v>49</v>
      </c>
      <c r="F12" s="29">
        <v>31590</v>
      </c>
      <c r="G12" s="24"/>
      <c r="H12" s="26">
        <f t="shared" si="0"/>
        <v>31590</v>
      </c>
      <c r="I12" s="2"/>
    </row>
    <row r="13" spans="1:12" ht="15.95" customHeight="1" x14ac:dyDescent="0.25">
      <c r="A13" s="23" t="s">
        <v>77</v>
      </c>
      <c r="B13" s="24">
        <v>43962</v>
      </c>
      <c r="C13" s="25" t="s">
        <v>78</v>
      </c>
      <c r="D13" s="24" t="s">
        <v>80</v>
      </c>
      <c r="E13" s="24" t="s">
        <v>79</v>
      </c>
      <c r="F13" s="38">
        <v>4000</v>
      </c>
      <c r="G13" s="38"/>
      <c r="H13" s="26">
        <f t="shared" si="0"/>
        <v>4000</v>
      </c>
      <c r="I13" s="2"/>
      <c r="L13" s="5"/>
    </row>
    <row r="14" spans="1:12" ht="15.95" customHeight="1" x14ac:dyDescent="0.25">
      <c r="A14" s="23"/>
      <c r="B14" s="24"/>
      <c r="C14" s="27"/>
      <c r="D14" s="28"/>
      <c r="E14" s="28"/>
      <c r="F14" s="24"/>
      <c r="G14" s="24"/>
      <c r="H14" s="26"/>
      <c r="I14" s="2"/>
    </row>
    <row r="15" spans="1:12" ht="15.95" customHeight="1" x14ac:dyDescent="0.25">
      <c r="A15" s="23"/>
      <c r="B15" s="24"/>
      <c r="C15" s="25"/>
      <c r="D15" s="24"/>
      <c r="E15" s="24"/>
      <c r="F15" s="38"/>
      <c r="G15" s="38"/>
      <c r="H15" s="26"/>
    </row>
    <row r="16" spans="1:12" ht="15.95" customHeight="1" x14ac:dyDescent="0.25">
      <c r="A16" s="23"/>
      <c r="B16" s="24"/>
      <c r="C16" s="27"/>
      <c r="D16" s="28"/>
      <c r="E16" s="28"/>
      <c r="F16" s="24"/>
      <c r="G16" s="24"/>
      <c r="H16" s="26"/>
      <c r="I16" s="2"/>
    </row>
    <row r="17" spans="1:9" ht="15.95" customHeight="1" x14ac:dyDescent="0.25">
      <c r="A17" s="23"/>
      <c r="B17" s="24"/>
      <c r="C17" s="25"/>
      <c r="D17" s="24"/>
      <c r="E17" s="24"/>
      <c r="F17" s="38"/>
      <c r="G17" s="38"/>
      <c r="H17" s="26"/>
    </row>
    <row r="18" spans="1:9" ht="15.95" customHeight="1" x14ac:dyDescent="0.25">
      <c r="A18" s="23"/>
      <c r="B18" s="24"/>
      <c r="C18" s="27"/>
      <c r="D18" s="28"/>
      <c r="E18" s="28"/>
      <c r="F18" s="24"/>
      <c r="G18" s="24"/>
      <c r="H18" s="26"/>
      <c r="I18" s="2"/>
    </row>
    <row r="19" spans="1:9" ht="15.95" customHeight="1" x14ac:dyDescent="0.25">
      <c r="A19" s="23"/>
      <c r="B19" s="24"/>
      <c r="C19" s="25"/>
      <c r="D19" s="24"/>
      <c r="E19" s="24"/>
      <c r="F19" s="38"/>
      <c r="G19" s="38"/>
      <c r="H19" s="26"/>
      <c r="I19" s="4"/>
    </row>
    <row r="20" spans="1:9" ht="15.95" customHeight="1" x14ac:dyDescent="0.25">
      <c r="A20" s="23"/>
      <c r="B20" s="24"/>
      <c r="C20" s="27"/>
      <c r="D20" s="28"/>
      <c r="E20" s="28"/>
      <c r="F20" s="24"/>
      <c r="G20" s="24"/>
      <c r="H20" s="26"/>
      <c r="I20" s="4"/>
    </row>
    <row r="21" spans="1:9" ht="15.95" customHeight="1" x14ac:dyDescent="0.25">
      <c r="A21" s="23"/>
      <c r="B21" s="24"/>
      <c r="C21" s="25"/>
      <c r="D21" s="28"/>
      <c r="E21" s="28"/>
      <c r="F21" s="38"/>
      <c r="G21" s="38"/>
      <c r="H21" s="26"/>
      <c r="I21" s="4"/>
    </row>
    <row r="22" spans="1:9" ht="15.95" customHeight="1" x14ac:dyDescent="0.25">
      <c r="A22" s="23"/>
      <c r="B22" s="24"/>
      <c r="C22" s="27"/>
      <c r="D22" s="28"/>
      <c r="E22" s="28"/>
      <c r="F22" s="24"/>
      <c r="G22" s="24"/>
      <c r="H22" s="26"/>
      <c r="I22" s="4"/>
    </row>
    <row r="23" spans="1:9" ht="15.95" customHeight="1" x14ac:dyDescent="0.25">
      <c r="A23" s="23"/>
      <c r="B23" s="24"/>
      <c r="C23" s="25"/>
      <c r="D23" s="24"/>
      <c r="E23" s="24"/>
      <c r="F23" s="38"/>
      <c r="G23" s="38"/>
      <c r="H23" s="26"/>
    </row>
    <row r="24" spans="1:9" ht="15.95" customHeight="1" x14ac:dyDescent="0.25">
      <c r="A24" s="23"/>
      <c r="B24" s="24"/>
      <c r="C24" s="27"/>
      <c r="D24" s="28"/>
      <c r="E24" s="28"/>
      <c r="F24" s="24"/>
      <c r="G24" s="24"/>
      <c r="H24" s="26"/>
      <c r="I24" s="2"/>
    </row>
    <row r="25" spans="1:9" ht="15.95" customHeight="1" x14ac:dyDescent="0.25">
      <c r="A25" s="88" t="s">
        <v>33</v>
      </c>
      <c r="B25" s="89"/>
      <c r="C25" s="89"/>
      <c r="D25" s="89"/>
      <c r="E25" s="90"/>
      <c r="F25" s="46">
        <f>SUM(F7:F24)</f>
        <v>282606.8</v>
      </c>
      <c r="G25" s="47"/>
      <c r="H25" s="48">
        <f>SUM(H7:H24)</f>
        <v>282606.8</v>
      </c>
    </row>
    <row r="26" spans="1:9" ht="19.5" thickBot="1" x14ac:dyDescent="0.35">
      <c r="A26" s="91" t="s">
        <v>34</v>
      </c>
      <c r="B26" s="92"/>
      <c r="C26" s="92"/>
      <c r="D26" s="92"/>
      <c r="E26" s="92"/>
      <c r="F26" s="49">
        <f>F5-F25</f>
        <v>217393.2</v>
      </c>
      <c r="G26" s="50"/>
      <c r="H26" s="51">
        <f>H6-H25</f>
        <v>15717393.199999999</v>
      </c>
    </row>
    <row r="27" spans="1:9" x14ac:dyDescent="0.25">
      <c r="A27" t="s">
        <v>35</v>
      </c>
    </row>
  </sheetData>
  <mergeCells count="6">
    <mergeCell ref="H4:H5"/>
    <mergeCell ref="A25:E25"/>
    <mergeCell ref="A26:E26"/>
    <mergeCell ref="A1:H1"/>
    <mergeCell ref="A3:H3"/>
    <mergeCell ref="A4:E5"/>
  </mergeCells>
  <printOptions horizontalCentered="1"/>
  <pageMargins left="0" right="0" top="0" bottom="0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A1:M15"/>
  <sheetViews>
    <sheetView workbookViewId="0">
      <selection activeCell="D13" sqref="D13"/>
    </sheetView>
  </sheetViews>
  <sheetFormatPr defaultRowHeight="15" x14ac:dyDescent="0.25"/>
  <cols>
    <col min="1" max="3" width="14.7109375" customWidth="1"/>
    <col min="4" max="4" width="30.42578125" customWidth="1"/>
    <col min="5" max="5" width="14.7109375" customWidth="1"/>
    <col min="6" max="6" width="24" bestFit="1" customWidth="1"/>
    <col min="7" max="13" width="14.7109375" customWidth="1"/>
  </cols>
  <sheetData>
    <row r="1" spans="1:13" ht="15.75" x14ac:dyDescent="0.25">
      <c r="A1" s="61"/>
      <c r="B1" s="62" t="s">
        <v>81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x14ac:dyDescent="0.25">
      <c r="A3" s="63" t="s">
        <v>82</v>
      </c>
      <c r="B3" s="63" t="s">
        <v>83</v>
      </c>
      <c r="C3" s="63" t="s">
        <v>84</v>
      </c>
      <c r="D3" s="63" t="s">
        <v>85</v>
      </c>
      <c r="E3" s="63" t="s">
        <v>86</v>
      </c>
      <c r="F3" s="63" t="s">
        <v>87</v>
      </c>
      <c r="G3" s="63" t="s">
        <v>88</v>
      </c>
      <c r="H3" s="63" t="s">
        <v>89</v>
      </c>
      <c r="I3" s="63" t="s">
        <v>90</v>
      </c>
      <c r="J3" s="63" t="s">
        <v>91</v>
      </c>
      <c r="K3" s="63" t="s">
        <v>92</v>
      </c>
      <c r="L3" s="63" t="s">
        <v>93</v>
      </c>
      <c r="M3" s="63" t="s">
        <v>94</v>
      </c>
    </row>
    <row r="4" spans="1:13" s="68" customFormat="1" x14ac:dyDescent="0.25">
      <c r="A4" s="64" t="s">
        <v>95</v>
      </c>
      <c r="B4" s="65">
        <v>2320002</v>
      </c>
      <c r="C4" s="65">
        <v>4540</v>
      </c>
      <c r="D4" s="65">
        <v>1127</v>
      </c>
      <c r="E4" s="65">
        <v>311</v>
      </c>
      <c r="F4" s="66">
        <v>43914</v>
      </c>
      <c r="G4" s="65">
        <v>3010</v>
      </c>
      <c r="H4" s="67">
        <v>4000</v>
      </c>
      <c r="I4" s="67">
        <v>4000</v>
      </c>
      <c r="J4" s="67">
        <v>4000</v>
      </c>
      <c r="K4" s="67">
        <v>4000</v>
      </c>
      <c r="L4" s="65">
        <v>10</v>
      </c>
      <c r="M4" s="65">
        <v>1</v>
      </c>
    </row>
    <row r="5" spans="1:13" s="68" customFormat="1" x14ac:dyDescent="0.25">
      <c r="A5" s="64" t="s">
        <v>96</v>
      </c>
      <c r="B5" s="65">
        <v>2320002</v>
      </c>
      <c r="C5" s="65">
        <v>4540</v>
      </c>
      <c r="D5" s="65">
        <v>1127</v>
      </c>
      <c r="E5" s="65">
        <v>311</v>
      </c>
      <c r="F5" s="66">
        <v>43914</v>
      </c>
      <c r="G5" s="65">
        <v>3010</v>
      </c>
      <c r="H5" s="67">
        <v>-2089</v>
      </c>
      <c r="I5" s="67">
        <v>-2089</v>
      </c>
      <c r="J5" s="67">
        <v>-2089</v>
      </c>
      <c r="K5" s="67">
        <v>0</v>
      </c>
      <c r="L5" s="65">
        <v>10</v>
      </c>
      <c r="M5" s="65">
        <v>1</v>
      </c>
    </row>
    <row r="6" spans="1:13" x14ac:dyDescent="0.25">
      <c r="A6" s="101" t="s">
        <v>97</v>
      </c>
      <c r="B6" s="101"/>
      <c r="C6" s="101"/>
      <c r="D6" s="101"/>
      <c r="E6" s="101"/>
      <c r="F6" s="101"/>
      <c r="G6" s="101"/>
      <c r="H6" s="69">
        <f>SUM(H4:H5)</f>
        <v>1911</v>
      </c>
      <c r="I6" s="69">
        <f t="shared" ref="I6:J6" si="0">SUM(I4:I5)</f>
        <v>1911</v>
      </c>
      <c r="J6" s="69">
        <f t="shared" si="0"/>
        <v>1911</v>
      </c>
    </row>
    <row r="9" spans="1:13" x14ac:dyDescent="0.25">
      <c r="A9" s="63" t="s">
        <v>84</v>
      </c>
      <c r="B9" s="63" t="s">
        <v>86</v>
      </c>
      <c r="C9" s="63" t="s">
        <v>87</v>
      </c>
      <c r="D9" s="63" t="s">
        <v>85</v>
      </c>
      <c r="E9" s="63" t="s">
        <v>88</v>
      </c>
      <c r="F9" s="63" t="s">
        <v>89</v>
      </c>
      <c r="G9" s="63" t="s">
        <v>90</v>
      </c>
      <c r="H9" s="63" t="s">
        <v>91</v>
      </c>
      <c r="I9" s="63" t="s">
        <v>92</v>
      </c>
      <c r="J9" s="63" t="s">
        <v>93</v>
      </c>
      <c r="K9" s="63" t="s">
        <v>100</v>
      </c>
    </row>
    <row r="10" spans="1:13" s="68" customFormat="1" x14ac:dyDescent="0.25">
      <c r="A10" s="64">
        <v>4540</v>
      </c>
      <c r="B10" s="65">
        <v>297</v>
      </c>
      <c r="C10" s="65">
        <v>43908</v>
      </c>
      <c r="D10" s="65">
        <v>1056</v>
      </c>
      <c r="E10" s="65">
        <v>3013</v>
      </c>
      <c r="F10" s="66">
        <v>4000</v>
      </c>
      <c r="G10" s="72">
        <v>4000</v>
      </c>
      <c r="H10" s="72">
        <v>4000</v>
      </c>
      <c r="I10" s="72">
        <v>4000</v>
      </c>
      <c r="J10" s="71" t="s">
        <v>101</v>
      </c>
      <c r="K10" s="71" t="s">
        <v>102</v>
      </c>
      <c r="L10" s="65"/>
      <c r="M10" s="65"/>
    </row>
    <row r="11" spans="1:13" s="68" customFormat="1" x14ac:dyDescent="0.25">
      <c r="A11" s="64">
        <v>4540</v>
      </c>
      <c r="B11" s="65">
        <v>298</v>
      </c>
      <c r="C11" s="65">
        <v>43908</v>
      </c>
      <c r="D11" s="65">
        <v>1056</v>
      </c>
      <c r="E11" s="65">
        <v>3017</v>
      </c>
      <c r="F11" s="66">
        <v>4000</v>
      </c>
      <c r="G11" s="72">
        <v>4000</v>
      </c>
      <c r="H11" s="72">
        <v>4000</v>
      </c>
      <c r="I11" s="72">
        <v>4000</v>
      </c>
      <c r="J11" s="71" t="s">
        <v>101</v>
      </c>
      <c r="K11" s="71" t="s">
        <v>102</v>
      </c>
      <c r="L11" s="65"/>
      <c r="M11" s="65"/>
    </row>
    <row r="12" spans="1:13" s="68" customFormat="1" x14ac:dyDescent="0.25">
      <c r="A12" s="64">
        <v>4540</v>
      </c>
      <c r="B12" s="65">
        <v>300</v>
      </c>
      <c r="C12" s="65">
        <v>43909</v>
      </c>
      <c r="D12" s="65">
        <v>253</v>
      </c>
      <c r="E12" s="65">
        <v>3013</v>
      </c>
      <c r="F12" s="66">
        <v>4000</v>
      </c>
      <c r="G12" s="72">
        <v>4000</v>
      </c>
      <c r="H12" s="72">
        <v>4000</v>
      </c>
      <c r="I12" s="72">
        <v>4000</v>
      </c>
      <c r="J12" s="71" t="s">
        <v>101</v>
      </c>
      <c r="K12" s="71" t="s">
        <v>102</v>
      </c>
      <c r="L12" s="65"/>
      <c r="M12" s="65"/>
    </row>
    <row r="13" spans="1:13" s="68" customFormat="1" x14ac:dyDescent="0.25">
      <c r="A13" s="64">
        <v>4540</v>
      </c>
      <c r="B13" s="65">
        <v>301</v>
      </c>
      <c r="C13" s="65">
        <v>43909</v>
      </c>
      <c r="D13" s="65">
        <v>253</v>
      </c>
      <c r="E13" s="65">
        <v>3017</v>
      </c>
      <c r="F13" s="66">
        <v>4000</v>
      </c>
      <c r="G13" s="72">
        <v>4000</v>
      </c>
      <c r="H13" s="72">
        <v>4000</v>
      </c>
      <c r="I13" s="72">
        <v>4000</v>
      </c>
      <c r="J13" s="71" t="s">
        <v>101</v>
      </c>
      <c r="K13" s="71" t="s">
        <v>102</v>
      </c>
      <c r="L13" s="65"/>
      <c r="M13" s="65"/>
    </row>
    <row r="14" spans="1:13" x14ac:dyDescent="0.25">
      <c r="G14" s="2">
        <f>SUM(G10:G13)</f>
        <v>16000</v>
      </c>
      <c r="H14" s="2">
        <f t="shared" ref="H14:I14" si="1">SUM(H10:H13)</f>
        <v>16000</v>
      </c>
      <c r="I14" s="2">
        <f t="shared" si="1"/>
        <v>16000</v>
      </c>
      <c r="J14" s="71"/>
      <c r="K14" s="71"/>
    </row>
    <row r="15" spans="1:13" x14ac:dyDescent="0.25">
      <c r="A15" t="s">
        <v>98</v>
      </c>
    </row>
  </sheetData>
  <mergeCells count="1">
    <mergeCell ref="A6:G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AÇÃO COVID 19</vt:lpstr>
      <vt:lpstr>DESP EMPENHADA</vt:lpstr>
      <vt:lpstr>DESP EMPENHADA AÇÃO 4540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Celso</dc:creator>
  <cp:lastModifiedBy>Cristiano Victor Fortunato</cp:lastModifiedBy>
  <cp:lastPrinted>2019-12-09T12:15:41Z</cp:lastPrinted>
  <dcterms:created xsi:type="dcterms:W3CDTF">2016-03-17T20:55:07Z</dcterms:created>
  <dcterms:modified xsi:type="dcterms:W3CDTF">2020-05-15T13:34:57Z</dcterms:modified>
</cp:coreProperties>
</file>