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tables/table1.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codeName="{26A90621-87C4-6C01-FD6A-EE6E7C140903}"/>
  <workbookPr codeName="EstaPasta_de_trabalho" defaultThemeVersion="124226"/>
  <mc:AlternateContent xmlns:mc="http://schemas.openxmlformats.org/markup-compatibility/2006">
    <mc:Choice Requires="x15">
      <x15ac:absPath xmlns:x15ac="http://schemas.microsoft.com/office/spreadsheetml/2010/11/ac" url="C:\Users\verap\Downloads\"/>
    </mc:Choice>
  </mc:AlternateContent>
  <xr:revisionPtr revIDLastSave="0" documentId="13_ncr:1_{D8EDD4E9-F3FC-4F0E-B32F-BCE3C39DBD1A}" xr6:coauthVersionLast="47" xr6:coauthVersionMax="47" xr10:uidLastSave="{00000000-0000-0000-0000-000000000000}"/>
  <bookViews>
    <workbookView showHorizontalScroll="0" showVerticalScroll="0" showSheetTabs="0" xWindow="4185" yWindow="1740" windowWidth="25065" windowHeight="12585" xr2:uid="{00000000-000D-0000-FFFF-FFFF00000000}"/>
  </bookViews>
  <sheets>
    <sheet name="Contratos" sheetId="1" r:id="rId1"/>
    <sheet name="Plan1" sheetId="2" r:id="rId2"/>
  </sheets>
  <definedNames>
    <definedName name="_xlnm._FilterDatabase" localSheetId="0" hidden="1">Contratos!$K$2:$V$2</definedName>
    <definedName name="_xlnm.Print_Area" localSheetId="0">Contratos!$A$1:$W$153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5" i="1" l="1"/>
  <c r="Q245" i="1"/>
  <c r="R310" i="1"/>
  <c r="Q310" i="1"/>
  <c r="Q292" i="1"/>
  <c r="Q163" i="1"/>
  <c r="Q146" i="1"/>
  <c r="Q105" i="1"/>
  <c r="P330" i="1"/>
  <c r="P324" i="1"/>
  <c r="Q291" i="1"/>
  <c r="P291" i="1" s="1"/>
  <c r="P280" i="1"/>
  <c r="P259" i="1"/>
  <c r="P251" i="1"/>
  <c r="P235" i="1"/>
  <c r="P227" i="1"/>
  <c r="P221" i="1"/>
  <c r="P220" i="1"/>
  <c r="P212" i="1"/>
  <c r="P203" i="1"/>
  <c r="P200" i="1"/>
  <c r="P198" i="1"/>
  <c r="P193" i="1"/>
  <c r="P188" i="1"/>
  <c r="P180" i="1"/>
  <c r="P175" i="1"/>
  <c r="P168" i="1"/>
  <c r="P167" i="1"/>
  <c r="Q162" i="1"/>
  <c r="P162" i="1" s="1"/>
  <c r="P149" i="1"/>
  <c r="P145" i="1"/>
  <c r="P141" i="1"/>
  <c r="P137" i="1"/>
  <c r="P133" i="1"/>
  <c r="P122" i="1"/>
  <c r="P121" i="1"/>
  <c r="P113" i="1"/>
  <c r="P110" i="1"/>
  <c r="P92" i="1"/>
  <c r="P86" i="1"/>
  <c r="P85" i="1"/>
  <c r="P80" i="1"/>
  <c r="P76" i="1"/>
  <c r="P74" i="1"/>
  <c r="Q60" i="1"/>
  <c r="P60" i="1" s="1"/>
  <c r="P58" i="1"/>
  <c r="P43" i="1"/>
  <c r="P40" i="1"/>
  <c r="P12" i="1"/>
  <c r="P10" i="1"/>
  <c r="P8" i="1"/>
  <c r="P326" i="1" l="1"/>
  <c r="P301" i="1"/>
  <c r="P258" i="1"/>
  <c r="P241" i="1"/>
  <c r="P240" i="1"/>
  <c r="Q233" i="1"/>
  <c r="P233" i="1" s="1"/>
  <c r="P223" i="1"/>
  <c r="P210" i="1"/>
  <c r="P204" i="1"/>
  <c r="P196" i="1"/>
  <c r="P187" i="1"/>
  <c r="P163" i="1"/>
  <c r="P157" i="1"/>
  <c r="P155" i="1"/>
  <c r="P146" i="1"/>
  <c r="P138" i="1"/>
  <c r="P125" i="1"/>
  <c r="P114" i="1"/>
  <c r="P112" i="1"/>
  <c r="P101" i="1"/>
  <c r="P90" i="1"/>
  <c r="P87" i="1"/>
  <c r="P79" i="1"/>
  <c r="P70" i="1"/>
  <c r="P65" i="1"/>
  <c r="P63" i="1"/>
  <c r="P53" i="1"/>
  <c r="P31" i="1"/>
  <c r="P20" i="1"/>
  <c r="P19" i="1"/>
  <c r="P11" i="1"/>
  <c r="P105" i="1"/>
  <c r="P328" i="1"/>
  <c r="P322" i="1"/>
  <c r="P321" i="1"/>
  <c r="P299" i="1"/>
  <c r="P298" i="1"/>
  <c r="P290" i="1"/>
  <c r="P287" i="1"/>
  <c r="P284" i="1"/>
  <c r="P270" i="1"/>
  <c r="P269" i="1"/>
  <c r="P268" i="1"/>
  <c r="P266" i="1"/>
  <c r="P263" i="1"/>
  <c r="P257" i="1"/>
  <c r="P252" i="1"/>
  <c r="P237" i="1"/>
  <c r="P232" i="1"/>
  <c r="P231" i="1"/>
  <c r="P229" i="1"/>
  <c r="P222" i="1"/>
  <c r="P218" i="1"/>
  <c r="P215" i="1"/>
  <c r="P213" i="1"/>
  <c r="P209" i="1"/>
  <c r="P208" i="1"/>
  <c r="P195" i="1"/>
  <c r="P183" i="1"/>
  <c r="P179" i="1"/>
  <c r="P177" i="1"/>
  <c r="P173" i="1"/>
  <c r="P171" i="1"/>
  <c r="P158" i="1"/>
  <c r="P154" i="1"/>
  <c r="P139" i="1"/>
  <c r="P129" i="1"/>
  <c r="P118" i="1"/>
  <c r="P111" i="1"/>
  <c r="P108" i="1"/>
  <c r="P107" i="1"/>
  <c r="P99" i="1"/>
  <c r="P93" i="1"/>
  <c r="P88" i="1"/>
  <c r="P75" i="1"/>
  <c r="P69" i="1"/>
  <c r="P67" i="1"/>
  <c r="P61" i="1"/>
  <c r="P52" i="1"/>
  <c r="P50" i="1"/>
  <c r="P30" i="1"/>
  <c r="P22" i="1"/>
  <c r="P18" i="1"/>
  <c r="H24" i="2" l="1"/>
  <c r="D28" i="2"/>
  <c r="D21" i="2"/>
  <c r="D15" i="2"/>
  <c r="D9" i="2"/>
  <c r="G24" i="2"/>
  <c r="C15" i="2"/>
  <c r="C21" i="2"/>
  <c r="C9" i="2"/>
  <c r="C28" i="2"/>
</calcChain>
</file>

<file path=xl/sharedStrings.xml><?xml version="1.0" encoding="utf-8"?>
<sst xmlns="http://schemas.openxmlformats.org/spreadsheetml/2006/main" count="4305" uniqueCount="1623">
  <si>
    <t>CONTRATADO</t>
  </si>
  <si>
    <t>OBJETO DO CONTRATO</t>
  </si>
  <si>
    <t>COMODATO</t>
  </si>
  <si>
    <t>VALOR TOTAL</t>
  </si>
  <si>
    <t>FISCAL</t>
  </si>
  <si>
    <t>SIGLA SETOR</t>
  </si>
  <si>
    <t>JFO</t>
  </si>
  <si>
    <t>URA</t>
  </si>
  <si>
    <t>SLA</t>
  </si>
  <si>
    <t>MOC</t>
  </si>
  <si>
    <t>PAL</t>
  </si>
  <si>
    <t>ITU</t>
  </si>
  <si>
    <t>GOV</t>
  </si>
  <si>
    <t>SJR</t>
  </si>
  <si>
    <t>HBH</t>
  </si>
  <si>
    <t>CET</t>
  </si>
  <si>
    <t>DIV</t>
  </si>
  <si>
    <t>POC</t>
  </si>
  <si>
    <t>PMI</t>
  </si>
  <si>
    <t>PNO</t>
  </si>
  <si>
    <t>ALP</t>
  </si>
  <si>
    <t>UDI</t>
  </si>
  <si>
    <t>MCU</t>
  </si>
  <si>
    <t>Nº</t>
  </si>
  <si>
    <t>CONTRATO PORTAL</t>
  </si>
  <si>
    <t>RESPONSÁVEL TÉCNICO</t>
  </si>
  <si>
    <t>BET</t>
  </si>
  <si>
    <t>PAS</t>
  </si>
  <si>
    <t>HJK</t>
  </si>
  <si>
    <t>TEC</t>
  </si>
  <si>
    <t>NÚMERO SEI</t>
  </si>
  <si>
    <t>PGF</t>
  </si>
  <si>
    <t>Total</t>
  </si>
  <si>
    <t>ATE</t>
  </si>
  <si>
    <t>GDI</t>
  </si>
  <si>
    <t>GFC</t>
  </si>
  <si>
    <t>GIF</t>
  </si>
  <si>
    <t>GTC</t>
  </si>
  <si>
    <t>PRE</t>
  </si>
  <si>
    <t>ACS</t>
  </si>
  <si>
    <t>ASQ</t>
  </si>
  <si>
    <t>PRO</t>
  </si>
  <si>
    <t>GCQ</t>
  </si>
  <si>
    <t>GDT</t>
  </si>
  <si>
    <t>GLA</t>
  </si>
  <si>
    <t>GSA (CAT)</t>
  </si>
  <si>
    <t>Unidades Regionais</t>
  </si>
  <si>
    <t>TOTAL</t>
  </si>
  <si>
    <t>Quantitativo de Contrato por Diretoria/Gerência</t>
  </si>
  <si>
    <t>GLG</t>
  </si>
  <si>
    <t>GRH</t>
  </si>
  <si>
    <t>GSO</t>
  </si>
  <si>
    <t>ATE/GRH/GDT</t>
  </si>
  <si>
    <t>Fonte: FPOP.G.GPO.CCO 01 VERSÃO 04 - 12/07/2018</t>
  </si>
  <si>
    <t>FISCAL SUPLENTE</t>
  </si>
  <si>
    <t>GESTOR SUPLENTE</t>
  </si>
  <si>
    <t>CCD: 035.1</t>
  </si>
  <si>
    <t xml:space="preserve">APÓLICE/GARANTIA DA EXECUÇÃO </t>
  </si>
  <si>
    <t>DATA FINAL/ TOTAL DA CONTRATAÇÃO</t>
  </si>
  <si>
    <t>DATA INICIAL DO ÚLTIMO TERMO ADITIVO</t>
  </si>
  <si>
    <t>DATA FINAL DO ÚLTIMO TERMO ADITIVO</t>
  </si>
  <si>
    <t>MÊS DE REFERÊNCIA PARA EMISSÃO DO AVISO</t>
  </si>
  <si>
    <t>ANO DE REFERÊNCIA PARA EMISSÃO DE AVISO</t>
  </si>
  <si>
    <t>FPOP-G.GPO.CCO-01  VERSÃO 07 SETEMBRO/2025</t>
  </si>
  <si>
    <t xml:space="preserve">GESTOR </t>
  </si>
  <si>
    <t>Não</t>
  </si>
  <si>
    <t>01</t>
  </si>
  <si>
    <t>2026</t>
  </si>
  <si>
    <t>Jéssica Rodrigues Barbosa</t>
  </si>
  <si>
    <t>Leila Guedes Alvim</t>
  </si>
  <si>
    <t>Kathryna Fontana Rodrigues</t>
  </si>
  <si>
    <t>9410.283/24</t>
  </si>
  <si>
    <t>2320.01.0012356/2023-68</t>
  </si>
  <si>
    <t>A&amp;M Solution Agencia Digital Ltda</t>
  </si>
  <si>
    <t>Prestação de serviço de Manutenção e Suporte do Portal Hemominas (Site e Intranet).</t>
  </si>
  <si>
    <t>02</t>
  </si>
  <si>
    <t>Juan Pablo Figueiredo Silva</t>
  </si>
  <si>
    <t>Adriana Lúcia dos Santos</t>
  </si>
  <si>
    <t>Marcela Soares Ferreira</t>
  </si>
  <si>
    <t xml:space="preserve"> 9293.818/21</t>
  </si>
  <si>
    <t>2320.01.0013616/2021-04</t>
  </si>
  <si>
    <t>AACP  Serviço Ambiental Eireli</t>
  </si>
  <si>
    <t>Prestação de Serviço de limpeza e tratamento de caixas de água e reservatórios (Lotes 02 e 04)</t>
  </si>
  <si>
    <t>10</t>
  </si>
  <si>
    <t>5.668,00 </t>
  </si>
  <si>
    <t>9369.083/23</t>
  </si>
  <si>
    <t>2320.01.0016834/2022-27</t>
  </si>
  <si>
    <t>Prestação de serviços de análise e monitoramento da qualidade da água nas edificações utilizadas pela Fundação Hemominas (Lotes 02 a 08).</t>
  </si>
  <si>
    <t>I.GIF.AQE</t>
  </si>
  <si>
    <t>Maria Luíza Pinheiro Leite</t>
  </si>
  <si>
    <t>Abbott Laboratórios do Brasil Ltda</t>
  </si>
  <si>
    <t>09</t>
  </si>
  <si>
    <t>T.GLA.CSO</t>
  </si>
  <si>
    <t>Sônia Mara Nunes da Silva</t>
  </si>
  <si>
    <t>Leonardo Antônio Renna Batalha</t>
  </si>
  <si>
    <t>9471.169/25</t>
  </si>
  <si>
    <t>2320.01.0011848/2024-07</t>
  </si>
  <si>
    <t>Aquisição de sistema analítico para pesquisa de antígeno para HBsAg e anticorpos: anti-HBc, anti-HCV, anti-HTLV I/II, anti-HIV 1+2 e subtipo O, Sífilis e Chagas, com equioamento em comodato.</t>
  </si>
  <si>
    <t>Sim</t>
  </si>
  <si>
    <t>07</t>
  </si>
  <si>
    <t>9472.605/25</t>
  </si>
  <si>
    <t>2320.01.0008849/2025-79</t>
  </si>
  <si>
    <t>Sistema Analítico para Pesquisa de ANTI-TOXOPLASMOSE IGM, ANTI-TOXOPLASMOSE IGG, ANTI-CITOMEGALOVÍRUS IGM, ANTI-CITOMEGALOVÍRUS IGG e ANTI-HBS</t>
  </si>
  <si>
    <t>ABHH - Associação Brasileira de Hematologia, Hemoterapia e Terapia Celular</t>
  </si>
  <si>
    <t>12</t>
  </si>
  <si>
    <t>PRE.AAE</t>
  </si>
  <si>
    <t>Diogo Wanis Lara</t>
  </si>
  <si>
    <t>Jussara Cristina Barbosa</t>
  </si>
  <si>
    <t>06</t>
  </si>
  <si>
    <t>03</t>
  </si>
  <si>
    <t>Mônica Vieira Gomes</t>
  </si>
  <si>
    <t>Nilda Maria Campos Lucena</t>
  </si>
  <si>
    <t>9393.310/23</t>
  </si>
  <si>
    <t>2320.01.0006171/2023-29</t>
  </si>
  <si>
    <t>ACTS do Brasil Ltda</t>
  </si>
  <si>
    <t>Aquisição de Bolsas para congelamento de células progenitoras (lote 01).</t>
  </si>
  <si>
    <t>-</t>
  </si>
  <si>
    <t>CETEBIO.G. EXECUTIVA</t>
  </si>
  <si>
    <t>Maria Lúcia Soares de Moura</t>
  </si>
  <si>
    <t>Thiago Jocides Arruda Batista</t>
  </si>
  <si>
    <t>Luciana de Almeida Costa</t>
  </si>
  <si>
    <t>9473.087/25</t>
  </si>
  <si>
    <t>2320.01.0017577/2024-39</t>
  </si>
  <si>
    <t>Aquisição de insumos para criopreservação de células da medula óssea</t>
  </si>
  <si>
    <t>CETEBIO</t>
  </si>
  <si>
    <t>Jucélia Schittini da Silva Morais</t>
  </si>
  <si>
    <t>3459/14</t>
  </si>
  <si>
    <t>2320.01.0001306/2018-61</t>
  </si>
  <si>
    <t>Administradora Metrópole - Administração e Corretagem de Imóveis Ltda</t>
  </si>
  <si>
    <t>Locação de 01 (um) imóvel situado na Rua Grão Pará, nº 882 - Santa Efigênia, Belo Horizonte/MG, composto de hall de entrada, 02 (dois) pavimentos de garagem, pilotis e salas do 4º ao 8º andares, totalizando área de aproximadamente, 3.856,16 m².</t>
  </si>
  <si>
    <t>04</t>
  </si>
  <si>
    <t>DGI.NZL</t>
  </si>
  <si>
    <t>Adilson Meireles Pacheco</t>
  </si>
  <si>
    <t>Marcelo de Aguiar Gomes</t>
  </si>
  <si>
    <t>Maria Beatriz Souza Melo Sarsur</t>
  </si>
  <si>
    <t>9389.826/23</t>
  </si>
  <si>
    <t>2320.01.0001219/2023-67</t>
  </si>
  <si>
    <t>Prestação de serviço de  gestão de estagiários para a Fundação Hemominas.</t>
  </si>
  <si>
    <t>G.GGP.TDE</t>
  </si>
  <si>
    <t>Manuela Mota Hauck</t>
  </si>
  <si>
    <t>Andréa Maria Almeida Medrado</t>
  </si>
  <si>
    <t>Agenes S. da Silva Suprimentos de Informática - ME.</t>
  </si>
  <si>
    <t>DGI.ENC.CAT</t>
  </si>
  <si>
    <t>Asaph Calazans Mendes de Souza</t>
  </si>
  <si>
    <t>Nilza de Melo Pereira</t>
  </si>
  <si>
    <t>9472.469/25</t>
  </si>
  <si>
    <t>2320.01.0010043/2024-48</t>
  </si>
  <si>
    <t>AIMARA COMÉRCIO E REPRESENTAÇÕES LTDA</t>
  </si>
  <si>
    <t>Aquisição de aquisição de frascos de hemocultura com equipamentos em regime de comodato</t>
  </si>
  <si>
    <t>T.GCQ</t>
  </si>
  <si>
    <t>Luciana de Souza Madeira Ferreira Boy</t>
  </si>
  <si>
    <t>Roberto Mauro Ferreira Silva</t>
  </si>
  <si>
    <t>11</t>
  </si>
  <si>
    <t>Nilba Valéria Pinheiro de Oliveira</t>
  </si>
  <si>
    <t>Nayara Suélem Silva</t>
  </si>
  <si>
    <t>9350.488/22</t>
  </si>
  <si>
    <t>2320.01.0009625/2022-88</t>
  </si>
  <si>
    <t>Allegra Tecnologia Ltda - ME</t>
  </si>
  <si>
    <t>Prestação de serviço de higienização e limpeza do sistema de climatização/difusores para insuflamento e retorno do ar climatizado ambiente.</t>
  </si>
  <si>
    <t>DGI.ENC</t>
  </si>
  <si>
    <t>João Silvestre Guimarães</t>
  </si>
  <si>
    <t>Felipe Garabini Antunes</t>
  </si>
  <si>
    <t>Daniel Nascimento Salgado</t>
  </si>
  <si>
    <t>Nátaly Mariana Silva</t>
  </si>
  <si>
    <t>9470.562/25</t>
  </si>
  <si>
    <t>2320.01.0008887/2025-23</t>
  </si>
  <si>
    <t>Allegra Tecnologia Ltda</t>
  </si>
  <si>
    <t>Contratação de servilos de monitoramento da qualidade do ar nas unidades da Fundação Hemominas em Uberlândia e Lagoa Santa (lotes 01 e 03).</t>
  </si>
  <si>
    <t>Sibéria Oliveira da Cruz</t>
  </si>
  <si>
    <t>Tiago Paulo da Silva Jorge</t>
  </si>
  <si>
    <t>9361.880/22</t>
  </si>
  <si>
    <t>2320.01.0009734/2022-55</t>
  </si>
  <si>
    <t xml:space="preserve">Ambientalis Análises de Ambientes Ltda EPP - </t>
  </si>
  <si>
    <t>Prestação de serviço de análise da qualidade do ar proveniente dos sistemas de climatização do Hemocentro de Belo Horizonte.</t>
  </si>
  <si>
    <t>Adauto Rocha dos Santos</t>
  </si>
  <si>
    <t>Tânia Mara da Silveira Santos</t>
  </si>
  <si>
    <t>9459.809/25</t>
  </si>
  <si>
    <t>2320.01.0008283/2024-38</t>
  </si>
  <si>
    <t>Ambiente Ar Condicionado Ltda.</t>
  </si>
  <si>
    <t>Manutenção dos equipamentos de ar condicionado do Hemocentro de Montes Claros.</t>
  </si>
  <si>
    <t>2030</t>
  </si>
  <si>
    <t>MOC.GAD</t>
  </si>
  <si>
    <t>Emanuelle Aparecida Bruzinga Machado</t>
  </si>
  <si>
    <t>I.GTC.ITS</t>
  </si>
  <si>
    <t>Fabrine Juliana Fabricio Costa</t>
  </si>
  <si>
    <t>Daniel Eustáquio Coutinho</t>
  </si>
  <si>
    <t>Apolo Refrigeração Ltda</t>
  </si>
  <si>
    <t xml:space="preserve">Não </t>
  </si>
  <si>
    <t>Thiago Euzébio dos Santos</t>
  </si>
  <si>
    <t>Eduardo da Silva Oliveira</t>
  </si>
  <si>
    <t>08</t>
  </si>
  <si>
    <t>Antônio Ferreira de Oliveira Filho</t>
  </si>
  <si>
    <t>9393.609/23</t>
  </si>
  <si>
    <t>2320.01.0001032/2022-75</t>
  </si>
  <si>
    <t>Prestação de serviços de Manutenção preventiva e corretiva em equipamentos de ar condicionado, com fornecimento de peças para o Hemocentro Regional de Uberlândia da Fundação Hemominas.</t>
  </si>
  <si>
    <t>Márcia Regina Luis</t>
  </si>
  <si>
    <t>Renata Léa Silva Souza</t>
  </si>
  <si>
    <t>05</t>
  </si>
  <si>
    <t>9321.239/22</t>
  </si>
  <si>
    <t>2320.01.0011069/2021-97</t>
  </si>
  <si>
    <t>Apolo Refrigeração Ltda - ME</t>
  </si>
  <si>
    <t>Prestação de serviço de manutenção de ar condicionado e limpeza da rede de dutos.</t>
  </si>
  <si>
    <t>GAD.SLA</t>
  </si>
  <si>
    <t>Marco Paulo Dias Canabrava</t>
  </si>
  <si>
    <t>Neide Aparecida dos Santos Reis Gonçalvez</t>
  </si>
  <si>
    <t>9400.368/23</t>
  </si>
  <si>
    <t>2320.01.0004846/2023-11</t>
  </si>
  <si>
    <t>Argus Científica Ltda</t>
  </si>
  <si>
    <t>Aquisição de reagente Ferritina com comodato.</t>
  </si>
  <si>
    <t>HBH.T.LHEM</t>
  </si>
  <si>
    <t>João Henrique Fonseca de Moura</t>
  </si>
  <si>
    <t>9430.023/24</t>
  </si>
  <si>
    <t>2320.01.0015881/2023-50</t>
  </si>
  <si>
    <t xml:space="preserve"> Aquisição de sistema analítico completo, com equipamento em comodato e reagentes ferro sérico e capacidade ligadora de ferro.</t>
  </si>
  <si>
    <t>Associação Profisionalizante do Menor de Belo Horizonte - ASSPROM</t>
  </si>
  <si>
    <t>Leila Pereira</t>
  </si>
  <si>
    <t>Lúcia de Fátima Oliveira</t>
  </si>
  <si>
    <t>9439.966/24</t>
  </si>
  <si>
    <t>2320.01.0014470/2024-23</t>
  </si>
  <si>
    <t>Auto Serviço Santo Agostinho Ltda</t>
  </si>
  <si>
    <t>SJR.A.COM</t>
  </si>
  <si>
    <t>Júlia Carolina Soares</t>
  </si>
  <si>
    <t>9437.652/24</t>
  </si>
  <si>
    <t>2320.01.0014994/2023-40</t>
  </si>
  <si>
    <t>Baltazar Ribeiro Rodrigues 09314213650 - ME</t>
  </si>
  <si>
    <t>Prestação de Serviço de manutenção preventiva e corretiva em aparelhos de ar condicionado, incluindo fornecimento de peças - Hemonúcleo de Patos de Minas da Fundação Hemominas.</t>
  </si>
  <si>
    <t>PMI.GAD</t>
  </si>
  <si>
    <t>Nilza Canêdo de Magalhães</t>
  </si>
  <si>
    <t>Heleno de Lima Marques</t>
  </si>
  <si>
    <t>Neylor Assunção Mesquit</t>
  </si>
  <si>
    <t xml:space="preserve"> 9430.225/24</t>
  </si>
  <si>
    <t>2320.01.0018020/2023-12</t>
  </si>
  <si>
    <t>Becton Dickinson Indústrias Cirúrgicas Ltda</t>
  </si>
  <si>
    <t>Aquisição de Solução salina, kit contagem de células CD 34+, kit para citômetro de fluxo e kit calibração</t>
  </si>
  <si>
    <t>Izadalvo Ricardo de Oliveira</t>
  </si>
  <si>
    <t>BIO-RAD Laboratórios Brasil Ltda</t>
  </si>
  <si>
    <t>T.GLA.CIH</t>
  </si>
  <si>
    <t>Luciana Cayres Schmidt</t>
  </si>
  <si>
    <t>9454.460/25</t>
  </si>
  <si>
    <t>2320.01.0003868/2025-27</t>
  </si>
  <si>
    <t>Aquisição de reagentes para testes imunohematológicos (lotes 02 e 03).</t>
  </si>
  <si>
    <t>Fabrizzio de Oliveira Dias</t>
  </si>
  <si>
    <t>2320.01.0010384/2025-53</t>
  </si>
  <si>
    <t>Aquisição de conjunto analítico para realização de testes imunohematológicos, com equipamento em comodato.</t>
  </si>
  <si>
    <t>Sabrina Vieira Espíndola</t>
  </si>
  <si>
    <t>Nauhara Vieira de Castro Barroso</t>
  </si>
  <si>
    <t>9394.630/23</t>
  </si>
  <si>
    <t>2320.01.0013744/2023-34</t>
  </si>
  <si>
    <t>Aquisição de reagentes para imunohematologia (Lotes 01, 02 e 03).</t>
  </si>
  <si>
    <t>Carolina Andrade</t>
  </si>
  <si>
    <t>T.GLA.CSI</t>
  </si>
  <si>
    <t>9468.364/25</t>
  </si>
  <si>
    <t>2320.01.0000050/2025-02</t>
  </si>
  <si>
    <t>Aquisição de reagentes para realização de testes imunohematológicos (lotes 01 e 06).</t>
  </si>
  <si>
    <t>Biocell Biotecnologia Ltda</t>
  </si>
  <si>
    <t>Felipe Carlos Brito de Souza</t>
  </si>
  <si>
    <t>Nathália Gomide Cruz</t>
  </si>
  <si>
    <t>9470.571/25</t>
  </si>
  <si>
    <t>2320.01.0008902/2025-06</t>
  </si>
  <si>
    <t>Biocontrol Ltda.</t>
  </si>
  <si>
    <t>Contratação de serviços de monitoramento da qualidade do ar nas unidades da Fundação Hemominas em Uberada e Governador Valadares (lotes 02 e 05).</t>
  </si>
  <si>
    <t>9412.683/24</t>
  </si>
  <si>
    <t>2320.01.0011232/2023-55</t>
  </si>
  <si>
    <t>Biologística Soluções em Logística e Serviços Ltda</t>
  </si>
  <si>
    <t>Prestação de serviço de transporte de material biológico de origem humana ou animal, por via aérea e rodoviária.</t>
  </si>
  <si>
    <t>G.GLQ</t>
  </si>
  <si>
    <t>Gisele de Fátima Melo</t>
  </si>
  <si>
    <t>Rosangela Vital de Almeida</t>
  </si>
  <si>
    <t>9319.188/22</t>
  </si>
  <si>
    <t>2320.01.0000684/2022-62</t>
  </si>
  <si>
    <t>Biomédica Equipamentos e Suprimentos Hospitalares Ltda</t>
  </si>
  <si>
    <t>Aquisição de reagentes para agregação plaquetária (ADP, lote 03, item 01).</t>
  </si>
  <si>
    <t>9397.823/23</t>
  </si>
  <si>
    <t>2320.01.0003862/2023-98</t>
  </si>
  <si>
    <t>Prestação de serviço de Manutenção Preventiva, Corretiva e Calibração do Agregômetro Plaquetas Chronolog 700.</t>
  </si>
  <si>
    <t>9389.604/23</t>
  </si>
  <si>
    <t>Biometrix Diagnóstica Ltda.</t>
  </si>
  <si>
    <t>Aquisição de Sistema analítico completo para realização de tipificação de HLA por metodologia de sequenciamento de nova geração – NGS.</t>
  </si>
  <si>
    <t>T.GLA.HLA</t>
  </si>
  <si>
    <t>Luciana Lara Viegas da Aparecida</t>
  </si>
  <si>
    <t>9392.802/23</t>
  </si>
  <si>
    <t>2320.01.0012180/2023-67</t>
  </si>
  <si>
    <t>Aquisição de Insumos e reagentes necessário para tipificação HLA (média/alta resolução) de amostras de Doadores e Receptores de Medula Óssea (lotes 03 e 04).</t>
  </si>
  <si>
    <t>9445.649/24</t>
  </si>
  <si>
    <t>2320.01.0010119/2024-33</t>
  </si>
  <si>
    <t>Biosave - Diagnóstica Ltda - EPP.</t>
  </si>
  <si>
    <t>Aquisição de antígeno de VDRL</t>
  </si>
  <si>
    <t>9459.553/25</t>
  </si>
  <si>
    <t>2320.01.0005167/2025-68</t>
  </si>
  <si>
    <t>Aquisição de tubos e ponteiras (Lote 03).</t>
  </si>
  <si>
    <t>T.GLA</t>
  </si>
  <si>
    <t>João Paulo dos Santos Barbosa</t>
  </si>
  <si>
    <t>9447.087/24</t>
  </si>
  <si>
    <t>2320.01.0004984/2024-65</t>
  </si>
  <si>
    <t>BMA Comércio de Produtos Aromáticos e Locação de Equipamentos Eletroeletrônicos Ltda</t>
  </si>
  <si>
    <t>Prestação de Serviço de purificação, desinfecção e aromatização de banheiros (com equipamentos em comodato), para o Hemocentro de Belo Horizonte da Fundação Hemominas.</t>
  </si>
  <si>
    <t>HBH.A.SGS</t>
  </si>
  <si>
    <t>Hamilton Silva</t>
  </si>
  <si>
    <t>9388.815/23</t>
  </si>
  <si>
    <t>2320.01.0004662/2022-35</t>
  </si>
  <si>
    <r>
      <t xml:space="preserve">BR Life LCC representada pela empresa </t>
    </r>
    <r>
      <rPr>
        <b/>
        <sz val="10"/>
        <color rgb="FFFF0000"/>
        <rFont val="Arial"/>
        <family val="2"/>
      </rPr>
      <t>Biometrix Diagnóstica Ltda</t>
    </r>
    <r>
      <rPr>
        <sz val="10"/>
        <color theme="1"/>
        <rFont val="Arial"/>
        <family val="2"/>
      </rPr>
      <t>.</t>
    </r>
  </si>
  <si>
    <t>Aquisição de kits reagentes de histocompatibilidade, com cessão de equipamentos em comodato.</t>
  </si>
  <si>
    <t>9434.090/24</t>
  </si>
  <si>
    <t>2320.01.0002049/2024-61</t>
  </si>
  <si>
    <t xml:space="preserve"> Subscrições de licenças do software Adobe Creative Cloud for Teams Complete</t>
  </si>
  <si>
    <t>I.GTC.ADS</t>
  </si>
  <si>
    <t xml:space="preserve"> Renato Vianna do Valle Júnior</t>
  </si>
  <si>
    <t>Luciene Aparecida Nogueira Queiroz</t>
  </si>
  <si>
    <t>9332.206/22</t>
  </si>
  <si>
    <t>2320.01.0011584/2021-63</t>
  </si>
  <si>
    <t>Bravo Ar Service Comércio Máquinas e Equipamentos Ltda</t>
  </si>
  <si>
    <t>Prestação de serviço de manutenção preventiva e corretiva em aparelho de ar condicionado do Hemocentro Regional de Uberaba, da Fundação Hemominas.</t>
  </si>
  <si>
    <t>9440.837/24</t>
  </si>
  <si>
    <t>2320.01.0004045/2024-04</t>
  </si>
  <si>
    <t>C &amp; D indústria e Comércio de Alimentos Ltda - EPP</t>
  </si>
  <si>
    <t>Aquisição de produtos e insumos que compõem o lanche diário do Doador Voluntário de Sangue e para a Semana Nacional do Doador de Sangue, aquisição de adoçantes para servidores e doadores, contratação da prestação de fornecimento de gêneros alimentícios e coffee break para a comemoração ao Dia do Paciente, em Montes Claros.</t>
  </si>
  <si>
    <t>Rodney Araújo Viana</t>
  </si>
  <si>
    <t>C M Pingo Ar Condicionado</t>
  </si>
  <si>
    <t>9374.623/23</t>
  </si>
  <si>
    <t>2320.01.0012728/2022-18</t>
  </si>
  <si>
    <t>Prestação de serviço de manutenção preventiva e corretiva em aparelhos de ar condicionado para o Hemonúcleo de Divinópolis da Fundação Hemominas.</t>
  </si>
  <si>
    <t>CAB Tecnologia e Sistemas Comércio Ltda.</t>
  </si>
  <si>
    <t>9316.151/21</t>
  </si>
  <si>
    <t>2320.01.0013685/2020-84</t>
  </si>
  <si>
    <t>Caldas Extintores e Equipamentos Contra Incêndio Eireli</t>
  </si>
  <si>
    <t>Prestação de serviço de manutenção dos sistemas de prevenção e combate a incêndio e pânico das Unidades da Fundação Hemominas - Uberlândia (lote 07).</t>
  </si>
  <si>
    <t>UDI.A.COM</t>
  </si>
  <si>
    <t>9396.909/23</t>
  </si>
  <si>
    <t>2320.01.0005396/2023-02</t>
  </si>
  <si>
    <t>CEI - Comércio Exportação e Importação de Materiais Médicos Ltda.</t>
  </si>
  <si>
    <t>Prestação de serviço de locação de equipamentos de redução de patógenos (Lote 02)</t>
  </si>
  <si>
    <t>9396.908/23</t>
  </si>
  <si>
    <t>9438.029/24</t>
  </si>
  <si>
    <t>2320.01.0014026/2024-80</t>
  </si>
  <si>
    <t>Aquisição de filtros para remoção de leucócitos em concentrado de plaquetas (Lote 03).</t>
  </si>
  <si>
    <t>9459.868/25</t>
  </si>
  <si>
    <t>2320.01.0013884/2024-34</t>
  </si>
  <si>
    <t>Aquisição de dispositivo estéril para transferência e coleta de amostras de concentrados de plaquetas (CP) em sistema fechado.</t>
  </si>
  <si>
    <t>Ana Paula de Morais</t>
  </si>
  <si>
    <t>9372.092/23</t>
  </si>
  <si>
    <t>2320.01.0016836/2022-70</t>
  </si>
  <si>
    <t>Celasa Análises Ltda - ME</t>
  </si>
  <si>
    <t>Prestação de serviços de análise e monitoramento da qualidade da água nas edificações utilizadas pela Fundação Hemominas (Lote 01).</t>
  </si>
  <si>
    <t>9434.240/24</t>
  </si>
  <si>
    <t>2320.01.0001605/2024-21</t>
  </si>
  <si>
    <t>Prestação de serviços de coleta e análise do efluente oriundo do Hemocentro Regional de Juiz de Fora.</t>
  </si>
  <si>
    <t>GAD.JFO</t>
  </si>
  <si>
    <t>Victor Valente Campos</t>
  </si>
  <si>
    <t>Fernando dos Santos Henriques</t>
  </si>
  <si>
    <t>9473.316/25</t>
  </si>
  <si>
    <t>2320.01.0013928/2024-10</t>
  </si>
  <si>
    <t>Celasa Análises Ltda.</t>
  </si>
  <si>
    <t>Contratação de sesrviços de monitoramento microbiológico ambiental dos ambientes controlados (sala limpa e cabines de segurança biológica) do CETEBIO.</t>
  </si>
  <si>
    <t xml:space="preserve"> 9434.231/24 </t>
  </si>
  <si>
    <t>2320.01.0007141/2024-26</t>
  </si>
  <si>
    <t>CEMIG Distribuição S/A</t>
  </si>
  <si>
    <t>HBH.A.MPR</t>
  </si>
  <si>
    <t>Douglas Augusto Rodrigues Pereira</t>
  </si>
  <si>
    <t>Paula Maria Leão Mendes Roenick</t>
  </si>
  <si>
    <t xml:space="preserve"> 9434.213/24 </t>
  </si>
  <si>
    <t>2320.01.0004285/2024-23</t>
  </si>
  <si>
    <t>9441.722/24</t>
  </si>
  <si>
    <t>2320.01.0009885/2024-46</t>
  </si>
  <si>
    <r>
      <rPr>
        <sz val="10"/>
        <rFont val="Arial"/>
        <family val="2"/>
      </rPr>
      <t>o estabelecimento das condições, procedimentos,
direitos e obrigações das PARTES que regularão a conexão das instalações da unidade de consumo do ACESSANTE ao</t>
    </r>
    <r>
      <rPr>
        <b/>
        <sz val="10"/>
        <rFont val="Arial"/>
        <family val="2"/>
      </rPr>
      <t xml:space="preserve"> </t>
    </r>
    <r>
      <rPr>
        <sz val="10"/>
        <rFont val="Arial"/>
        <family val="2"/>
      </rPr>
      <t>Sistema de Distribuição operado pela CEMIG D e o uso desse Sistema de Distribuição pelo ACESSANTE</t>
    </r>
    <r>
      <rPr>
        <b/>
        <sz val="10"/>
        <rFont val="Arial"/>
        <family val="2"/>
      </rPr>
      <t xml:space="preserve"> </t>
    </r>
    <r>
      <rPr>
        <sz val="10"/>
        <rFont val="Arial"/>
        <family val="2"/>
      </rPr>
      <t>em sua
unidade inscrita no CNPJ/MF nº 26.388.330/0001-90, Inscrição Estadual nº
0627798210031, na RUA GOIABEIRAS, 779, Bairro INDUSTRIAL, situada no Município de LAGOA SANTA, Estado de Minas Gerais, na tensão contratada de 13,8 kV.</t>
    </r>
  </si>
  <si>
    <t>INDETERMINADA</t>
  </si>
  <si>
    <t>9443.388/24</t>
  </si>
  <si>
    <t>o estabelecimento das condições, procedimentos,
direitos e obrigações das PARTES que regularão a conexão das instalações da unidade de consumo do ACESSANTE ao Sistema de Distribuição operado pela CEMIG D e o uso desse Sistema de Distribuição pelo ACESSANTE em sua
unidade inscrita no CNPJ/MF nº 26.388.330/0002-70, na RUA URBINO VIANA, 640 HP, Bairro CIDADE SANTA MARIA, situada no Município de MONTES CLAROS, Estado de Minas Gerais, na tensão contratada de 13,8 kV.</t>
  </si>
  <si>
    <t>NÃO</t>
  </si>
  <si>
    <t>MOC.A.COM</t>
  </si>
  <si>
    <t>Gasparina Meurelle Santos Chaves</t>
  </si>
  <si>
    <t>9440.024/24</t>
  </si>
  <si>
    <t>2320.01.0009521/2024-77</t>
  </si>
  <si>
    <t>o estabelecimento das condições, procedimentos,
direitos e obrigações das PARTES que regularão a conexão das instalações da unidade de consumo do ACESSANTE ao Sistema de Distribuição operado pela CEMIG D e o uso desse Sistema de Distribuição pelo ACESSANTE em 
unidade inscrita no CNPJ/MF nº 26.388.330/0004-32, na AV DOS ANDRADAS , 266, Bairro CENTRO, situada no Município de JUIZ DE FORA, Estado de Minas Gerais, na tensão contratada de 22 kV.</t>
  </si>
  <si>
    <t>JFO.A.MEQ</t>
  </si>
  <si>
    <t>9442.145/24</t>
  </si>
  <si>
    <t>2320.01.0008465/2024-71</t>
  </si>
  <si>
    <t>o estabelecimento das condições, procedimentos,
direitos e obrigações das PARTES que regularão a conexão das instalações da unidade de consumo do ACESSANTE ao Sistema de Distribuição operado pela CEMIG D e o uso desse Sistema de Distribuição pelo ACESSANTE em sua
unidade inscrita no CNPJ/MF nº 26.388.330/0003-51, na RUA RUI BARBOSA 149 HP, Bairro CENTRO, situada no Município de GOVERNADOR VALADARES, Estado de Minas Gerais, na tensão contratada de 13,8 kV.</t>
  </si>
  <si>
    <t>GOV.GAD</t>
  </si>
  <si>
    <t>Bruno Sousa Macedo</t>
  </si>
  <si>
    <t>Deivandro Lessa</t>
  </si>
  <si>
    <t>CERUS Corporation e Medical Technologies Innovators, Inc representadas pela empresa CEI Comércio Exportação Importação de Material Médico Ltda.</t>
  </si>
  <si>
    <t>Aquisição de kits descartáveis de reagentes para redução de patógenos (Lote 01)</t>
  </si>
  <si>
    <t>Flávia Naves Givisiez</t>
  </si>
  <si>
    <t>Gabriela Coelho de Rezende</t>
  </si>
  <si>
    <t>9470.315/25</t>
  </si>
  <si>
    <t>2320.01.0007667/2025-80</t>
  </si>
  <si>
    <t>Serviços comuns de engenharia (manutenção predial) Lote 04.</t>
  </si>
  <si>
    <t>I.GIF.MPR</t>
  </si>
  <si>
    <t>9402.584/23</t>
  </si>
  <si>
    <t> 2320.01.0016919/2023-57</t>
  </si>
  <si>
    <t>Claro S/A</t>
  </si>
  <si>
    <t> contratação de serviço de telefonia fixa comutada - Link E1 - Regiões 01, 03, 06 e 09, local, fixo-fixo, fixo móvel, DDR, instalação ou transferência, e serviço de telefonia fixa comutada - LDN (Longa Distância Nacional, fixo-fixo, fixo móvel, lotes 01, 03, 06, 09 e 14</t>
  </si>
  <si>
    <t>9478.744/25</t>
  </si>
  <si>
    <t>2320.01.0013151/2025-34</t>
  </si>
  <si>
    <t>CMS Científica do Brasil Ltda.</t>
  </si>
  <si>
    <t>Aquisição de insumos para limpeza de sala limpa ou ambiente controlado ISSO 5 e 7, Lote 01.</t>
  </si>
  <si>
    <t xml:space="preserve"> 9344.153/22 </t>
  </si>
  <si>
    <t>2320.01.0001510/2022-70</t>
  </si>
  <si>
    <t>Companhia de Saneamento de Minas Gerais - COPASA MG</t>
  </si>
  <si>
    <t>Prestação de serviço de Recebimento e Tratamento dos efluentes líquidos domésticos e não domésticos - Programa Precend - Copasa MG (Alameda Ezequiel Dias, 321, Bairro Santa Efigênia, Belo Horizonte/MG).</t>
  </si>
  <si>
    <t>2027</t>
  </si>
  <si>
    <t>GAD.MÇU</t>
  </si>
  <si>
    <t>Maria José Moreira</t>
  </si>
  <si>
    <t>Gulliver Fabrício Vieira Rocha</t>
  </si>
  <si>
    <t>9346.082/22</t>
  </si>
  <si>
    <t>2320.01.0005915/2022-57</t>
  </si>
  <si>
    <t>Consórcio Empreendedor Shopping Estação BH</t>
  </si>
  <si>
    <t>Locação de imóvel, sala SEB4002B, do Shopping Estação BH, situado na Av. Cristiano Machado, 11.833, Vila Clóris, Belo Horizonte/MG.</t>
  </si>
  <si>
    <t>Laiz Helena Brasil Marzano</t>
  </si>
  <si>
    <t>9452.416/25</t>
  </si>
  <si>
    <t>2320.01.0014277/2023-96</t>
  </si>
  <si>
    <t>Construir Engenharia Ltda.</t>
  </si>
  <si>
    <t>Silvana Rodrigues dos Santos Rocha</t>
  </si>
  <si>
    <t>9460.420/25</t>
  </si>
  <si>
    <t>2320.01.0010012/2024-12</t>
  </si>
  <si>
    <t>Contagem I Incorporação SPE Ltda.</t>
  </si>
  <si>
    <t>Locação do imóvel situado à Rua Simão Antônio, n° 149 - Bairro Cincão, Contagem-MG, CEP 32371-620 - Log Contagem I. Número de registro so imóvel 113138.</t>
  </si>
  <si>
    <t>G.GLQ.PTM</t>
  </si>
  <si>
    <t>Vagner Luiz da Silva</t>
  </si>
  <si>
    <t>Moisés Patrocínio da Silva</t>
  </si>
  <si>
    <t>9445.122/24</t>
  </si>
  <si>
    <t>2320.01.0012813/2022-51</t>
  </si>
  <si>
    <t>Contego Consultoria Ltda</t>
  </si>
  <si>
    <t xml:space="preserve">Prestação de Serviço técnico especializado, consultoria e assessoria para adequação, implantação e manutenção da conformidade da Fundação Hemominas (Hemorrede e Administração Central), frente aos requisitos da Lei Geral de Proteção de Dados - LGPD, Lei 13.079 de 14 de agosto de 2018 e alterações posteriores, a ser realizado pela contratada, consistindo na elaboração, desenvolvimento, execução, implementação e implantação do projeto/programa de adequação e conformidade à LGPD, com vistas à criação do programa de governança em privacidade e proteção de dados. </t>
  </si>
  <si>
    <t>PRE.LGPD</t>
  </si>
  <si>
    <t>Kátia Cardoso Coelho</t>
  </si>
  <si>
    <t>Maressa Motta Teixeira</t>
  </si>
  <si>
    <t>9292.254/21</t>
  </si>
  <si>
    <t>2320.01.0009164/2021-25</t>
  </si>
  <si>
    <t>Control Lab Controle de Qualidade Para Laboratórios Ltda.</t>
  </si>
  <si>
    <t xml:space="preserve"> Prestação de Serviços para fornecimento de programa de controle externo da qualidade (testes de proficiência) em hemocomponentes</t>
  </si>
  <si>
    <t>9391.558/23</t>
  </si>
  <si>
    <t>2320.01.0006266/2023-83</t>
  </si>
  <si>
    <t>Aquisição de kit para Citômetro de Fluxo.</t>
  </si>
  <si>
    <t>9410.114/24</t>
  </si>
  <si>
    <t>2320.01.0013723/2023-19</t>
  </si>
  <si>
    <t>Prestação de serviços de Programa de Controle Externo de Qualidade, lotes 4, 5 e 6.</t>
  </si>
  <si>
    <t>Fernando Valadares Basques</t>
  </si>
  <si>
    <t>Beatriz Nogueira de Carvalho</t>
  </si>
  <si>
    <t>9450.578/25</t>
  </si>
  <si>
    <t>2320.01.0001974/2024-49</t>
  </si>
  <si>
    <t>Prestação de serviços de ensaio e proficiência para controle externo.</t>
  </si>
  <si>
    <t>Milena Batista de Oliveira</t>
  </si>
  <si>
    <t>9289.870/21</t>
  </si>
  <si>
    <t>2320.01.0004323/2021-73</t>
  </si>
  <si>
    <t>Controle Analítico Análises Técnicas Ltda</t>
  </si>
  <si>
    <t>Prestação de serviço de análise e monitoramento da qualidade da água de uso reagente usada nos diversos procedimentos e equipamentos dos laboratórios localizados no Hemocentro de Belo Horizonte (HBH) e CETEBIO.</t>
  </si>
  <si>
    <t>Wesley Rodrigues Tomaz</t>
  </si>
  <si>
    <t>Marcelo Furtado dos Santos</t>
  </si>
  <si>
    <t>Crossing Comércio e Serviços de Tecnologia Ltda</t>
  </si>
  <si>
    <t>9478.849/25</t>
  </si>
  <si>
    <t>2320.01.0010109/2025-09</t>
  </si>
  <si>
    <t>Compra de solução de videoconferência para salas médias (entre 6 e 12 pessoas).</t>
  </si>
  <si>
    <t>I.GTC</t>
  </si>
  <si>
    <t>9436.710/24</t>
  </si>
  <si>
    <t>2320.01.0015829/2023-96</t>
  </si>
  <si>
    <t>CS BRASIL FROTAS S.A</t>
  </si>
  <si>
    <t>contratação de serviços de Locação de veículos automotores novos para transporte de pessoas e pequenas cargas, sem condutor, sem fornecimento de combustível, com quilometragem livre, com seguro total sem franquia, e com manutenção preventiva e corretiva, em atendimento às demandas dos órgãos e entidades do Poder Executivo do Estado de Minas Gerais e suas unidades, em todo território estadual, para a prestação de serviços públicos permanentes ou de longa duração.</t>
  </si>
  <si>
    <t>G.GLQ.PRT.TRANSPORTE</t>
  </si>
  <si>
    <t>Pablo Ruas dos Santos</t>
  </si>
  <si>
    <t>Anastas Falcão Quirino Chaves</t>
  </si>
  <si>
    <t>9346.666/22</t>
  </si>
  <si>
    <t>2320.01.0007924/2022-37</t>
  </si>
  <si>
    <t>D.I. Comércio de Peças e Serviços para Geradores Eireli - ME</t>
  </si>
  <si>
    <t>Prestação de serviço de manutenção preventiva e corretiva em grupo moto gerador, com fornecimento de peças.</t>
  </si>
  <si>
    <t>9430.232/24</t>
  </si>
  <si>
    <t>2320.01.0010097/2023-48</t>
  </si>
  <si>
    <t>D.I. COMÉRCIO DE PEÇAS E SERVIÇOS PARA GERADORES EIRELI - ME.</t>
  </si>
  <si>
    <t>Prestação de Serviço de locação de equipamentos de geração e distribuição de energia.</t>
  </si>
  <si>
    <t>2028</t>
  </si>
  <si>
    <t>9454.453/25</t>
  </si>
  <si>
    <t>2320.01.0003856/2025-60</t>
  </si>
  <si>
    <t>Danilo Aparecido Borela EPP</t>
  </si>
  <si>
    <t>Aquisição de nitrogênio líquido (Lote 01).</t>
  </si>
  <si>
    <t>9437.724/24</t>
  </si>
  <si>
    <t>Datacop Serviços de Digitalização e Gestão da Informação Ltda.</t>
  </si>
  <si>
    <t>Prestação de Serviço de digitalização, indexação, visualização e gerenciamento de documentos digitais.</t>
  </si>
  <si>
    <t>9346.205/22</t>
  </si>
  <si>
    <t>2320.01.0006344/2022-17</t>
  </si>
  <si>
    <t>Datafilme Sistemas de Imagem e Informação - Eireli</t>
  </si>
  <si>
    <t>Prestação de serviço de coleta, transporte, indexação, armazenagem, conservação, movimentação e gerenciamento informatizado de caixas-arquivo, contendo documentos, e de mídias micrografias originais obedecendo às normas de segurança e preservação.</t>
  </si>
  <si>
    <t>G.GPO.NAC</t>
  </si>
  <si>
    <t>Maria Isabel Castilho Campos</t>
  </si>
  <si>
    <t>Valéria Christina Pinto da Silva Penna</t>
  </si>
  <si>
    <t>9442.236/24</t>
  </si>
  <si>
    <t>2320.01.0000765/2024-03</t>
  </si>
  <si>
    <t>Datamed Ltda.</t>
  </si>
  <si>
    <t>Prestação de serviço de manutenção em centrífugas refrigeradas.</t>
  </si>
  <si>
    <t>2320.01.0012229/2025-96</t>
  </si>
  <si>
    <t>David de Paula Martins</t>
  </si>
  <si>
    <t>Contratação de serviços de manutenção, reforma, reparo e adaptação em móveis e acessórios hospitalares (Lote 05).</t>
  </si>
  <si>
    <t>Denise do Socorro Guimarães</t>
  </si>
  <si>
    <t>9389.383/23</t>
  </si>
  <si>
    <t>2320.01.0003371/2023-66</t>
  </si>
  <si>
    <t>Dhuan Comissária de Despachos Aduaneiros Ltda.</t>
  </si>
  <si>
    <t>Prestação de serviço de Logística Internacional, despachos aduaneiros e desembaraços alfandegários.</t>
  </si>
  <si>
    <t>Jefferson Ferreira Sardinha Ribeiro</t>
  </si>
  <si>
    <t>9401.406/23</t>
  </si>
  <si>
    <t>2320.01.0010255/2023-50</t>
  </si>
  <si>
    <t>Prestação de serviços de logística, despachos aduaneiros e desembaraços alfandegários.</t>
  </si>
  <si>
    <t>9453.451/25</t>
  </si>
  <si>
    <t>2320.01.0009879/2024-14</t>
  </si>
  <si>
    <t>DINÂMICA DISTRIBUIÇÃO LTDA EPP.</t>
  </si>
  <si>
    <t>Aquisição de dispositivos de infusão e agulha múltipla para coleta a vácuo.</t>
  </si>
  <si>
    <t>9459.067/25</t>
  </si>
  <si>
    <t>2320.01.0005163/2025-79</t>
  </si>
  <si>
    <t>Aquisição de tubos e ponteiras (Lotes 02 e 04).</t>
  </si>
  <si>
    <t>9471.774/25</t>
  </si>
  <si>
    <t>2320.01.0004586/2024-44</t>
  </si>
  <si>
    <t>Dinâmica Distribuição Ltda.</t>
  </si>
  <si>
    <t>Aquisição de insumos plásticos necessários à tipificação HLA (média/alta resolução), prova cruzada (XM-CDC) e painel de reatividade de anticorpos (PRA) de amostras de doadores e receptodres de médula óssea e órgãos sólidos.</t>
  </si>
  <si>
    <t>9470.126/25</t>
  </si>
  <si>
    <t>2320.01.0001823/2025-49</t>
  </si>
  <si>
    <t>Distribuidora de Águas Minerais BH Ltda.</t>
  </si>
  <si>
    <t>Aquisição de água mineral em garrafão retornável, com bebedouro refrigerado em comodato.</t>
  </si>
  <si>
    <t>9392.808/23</t>
  </si>
  <si>
    <t>2320.01.0012183/2023-83</t>
  </si>
  <si>
    <t>Distribuidora Mendonça e Miranda Ltda.</t>
  </si>
  <si>
    <t>Aquisição de Insumos e reagentes necessário para tipificação HLA (média/alta resolução) de amostras de Doadores e Receptores de Medula Óssea (lote 01).</t>
  </si>
  <si>
    <t>9470.489/25</t>
  </si>
  <si>
    <t>2320.01.0008805/2025-06</t>
  </si>
  <si>
    <t>Aquisição de tubos para coleta de sangue a vácuo, tubos de vidro para laboratório e tampa uso laboratório (lote 04).</t>
  </si>
  <si>
    <t>9382.504/23</t>
  </si>
  <si>
    <t>2320.01.0008859/2022-12</t>
  </si>
  <si>
    <t>DRX Serviços Técnicos em Computadores, Máquinas e Equipamentos Ltda - ME</t>
  </si>
  <si>
    <t xml:space="preserve"> Prestação de serviços de manutenção preventiva semestral e corretiva ilimitada, incluindo todo e qualquer tipo de mão de obra, com fornecimento de peças, necessários ao perfeito funcionamento e conservação em 02 (dois) Citômetros de Fluxo BD modelo FacsCalibur, instalados no prédio do CETEBIO.</t>
  </si>
  <si>
    <t>Eco Plast Comércio Ltda.</t>
  </si>
  <si>
    <t>2320.01.0013228/2025-89</t>
  </si>
  <si>
    <t>Aquisição de insumos para limpeza de sala limpa ou ambiente controlado ISSO 5 e 7, Lote 03.</t>
  </si>
  <si>
    <t>9459.025/25</t>
  </si>
  <si>
    <t>2320.01.0005209/2025-98</t>
  </si>
  <si>
    <t>Eletrind Eletricidade Industrial Ltda.</t>
  </si>
  <si>
    <t>Instalação de sistema de proteção contra descargas atmosféricas (Lote 04).</t>
  </si>
  <si>
    <t>Márcia Mourão Moreira</t>
  </si>
  <si>
    <t>Guilherme Ferreira Alves Júnior</t>
  </si>
  <si>
    <t>9405.875/23</t>
  </si>
  <si>
    <t>2320.01.0007535/2023-61</t>
  </si>
  <si>
    <t>Elevadores Módulo -  LTDA</t>
  </si>
  <si>
    <t>Prestação de Serviço de Serviços de manutenção de elevadores da Fundação Hemominas (lotes 01 e 02) </t>
  </si>
  <si>
    <t>DGI.ENC                       HBH.A.MPR</t>
  </si>
  <si>
    <t>G.GLQ.PRT. PROTOCOLO</t>
  </si>
  <si>
    <t>Luiz Carlos Moreira</t>
  </si>
  <si>
    <t>9342.132/22</t>
  </si>
  <si>
    <t>2320.01.0002490/2022-91</t>
  </si>
  <si>
    <t>Esmarty Especialista em Manutenção de Elevadores Ltda.</t>
  </si>
  <si>
    <t>Prestação de serviço de manutenção preventiva e corretiva em elevador e plataforma elevatória no Hemocentro Regional de Governador Valadares da Fundação Hemominas.</t>
  </si>
  <si>
    <t xml:space="preserve">Deivandro Lessa </t>
  </si>
  <si>
    <t>9440.192/24</t>
  </si>
  <si>
    <t>2320.01.0004970/2024-55</t>
  </si>
  <si>
    <t>Prestação de Serviço operação e manutenção corretiva e preventiva em elevador convencional, com fornecimento de peças, da Unidade CETEBIO - Hemominas.</t>
  </si>
  <si>
    <t>9478.223/25</t>
  </si>
  <si>
    <t>2320.01.0017597/2024-81</t>
  </si>
  <si>
    <t>Prestação de serviços de manutenção preventiva mensal e corretivas, incluindo toda e qualquer tipo de mão de obra, com fornecimento de peças, necessário ao perfeito funcionamento e conservação do elevador acessível da marca COBER instalado no Hemocentro Regional de Uberlândia.</t>
  </si>
  <si>
    <t>9472.589/25</t>
  </si>
  <si>
    <t>2320.01.0005930/2025-31</t>
  </si>
  <si>
    <t>Expresso Batista Lopes Distribuidora Ltda</t>
  </si>
  <si>
    <t>SJR.GAD     SJR.A.COM</t>
  </si>
  <si>
    <t>9317.724/21</t>
  </si>
  <si>
    <t>2320.01.0013283/2021-71</t>
  </si>
  <si>
    <t>Expresso Minas Frios Ltda</t>
  </si>
  <si>
    <t>Prestação de serviço de transporte rodoviário de carga entre as Unidades da Fundação Hemominas, incluindo frete e serviços de carga e descarga de materiais de consumo diversos, bens permanentes, equipamentos e medicamentos.</t>
  </si>
  <si>
    <t>G.GLQ.ALX</t>
  </si>
  <si>
    <t>9439.795/24</t>
  </si>
  <si>
    <t>2320.01.0013243/2023-78</t>
  </si>
  <si>
    <t>Felipe Alvarenga Comércio e Serviços de Engenharia Ltda.</t>
  </si>
  <si>
    <t>Prestação de serviços de manutenção preventiva, corretiva, com fornecimento de peças, e instalação de equipamentos de ar condicionado da Unidade de Coleta de Poços de Caldas, do Hemonúcleo de Passos e do Hemocentro Regional de Pouso Alegre da Fundação Hemominas.</t>
  </si>
  <si>
    <t xml:space="preserve">DGI.ENC </t>
  </si>
  <si>
    <t>9468.714/25</t>
  </si>
  <si>
    <t>2320.01.0015676/2024-53</t>
  </si>
  <si>
    <t>F.F. Controle e Certificação Ltda.</t>
  </si>
  <si>
    <t>Prestação de serviços de certificação da sala limpa (sala de procedimentos e antecâmara) ISSO Classe 7 do Banco de Tecidos.</t>
  </si>
  <si>
    <t>9440.832/24</t>
  </si>
  <si>
    <t>2320.01.0005452/2024-39</t>
  </si>
  <si>
    <t>Fran Luy Padaria e Confeitaria Ltda.</t>
  </si>
  <si>
    <t>Aquisição de gêneros alimentícios para o Lanche Complementar do Doador (Lote 1) e Fornecimento de lanches preparados para o Lanche Capacitação Externa (Lote 2).</t>
  </si>
  <si>
    <t xml:space="preserve">10 </t>
  </si>
  <si>
    <t>JFO.GAD</t>
  </si>
  <si>
    <t>Valcilea Campos Damasceno</t>
  </si>
  <si>
    <t>André Meireles Fontes</t>
  </si>
  <si>
    <t>9291.832/21</t>
  </si>
  <si>
    <t>2320.01.0015039/2020-95</t>
  </si>
  <si>
    <t>Fresenius Hemocare Brasil Ltda.</t>
  </si>
  <si>
    <t>Aquisição de bolsas de sangue.</t>
  </si>
  <si>
    <t>9437.075/24</t>
  </si>
  <si>
    <t>2320.01.0011827/2024-89</t>
  </si>
  <si>
    <t>Aquisição de bolsa de transferência quádrupla pediátrica com com volume maior ou igual a 150 ml (Lote 01</t>
  </si>
  <si>
    <t>9454.469/25</t>
  </si>
  <si>
    <t>2320.01.0003869/2025-97</t>
  </si>
  <si>
    <t>Aquisição de reagentes para testes imunohematológicos (Lote 04).</t>
  </si>
  <si>
    <t>9472.931/25</t>
  </si>
  <si>
    <t>2320.01.0002885/2025-87</t>
  </si>
  <si>
    <t>Roberto Mauro Ferrreira Silva</t>
  </si>
  <si>
    <t>9379.422/23</t>
  </si>
  <si>
    <t>2320.01.0017711/2022-16</t>
  </si>
  <si>
    <t>Fujicom Comércio de Materiais Hospitalares e Importação Ltda.</t>
  </si>
  <si>
    <t>Aquisição de lâminas de cobre e/ou elemento selante por radiofrequência (item 01).</t>
  </si>
  <si>
    <t>9379.423/23</t>
  </si>
  <si>
    <t>Locação de equipamentos, item 02.</t>
  </si>
  <si>
    <t>9452.471/25</t>
  </si>
  <si>
    <t>2320.01.0010300/2024-93</t>
  </si>
  <si>
    <t>Fundação Ezequiel Dias</t>
  </si>
  <si>
    <t>Prestação de serviços laboratoriais de análises microbiológicas.</t>
  </si>
  <si>
    <t>9292.057/21</t>
  </si>
  <si>
    <t>2320.01.0005607/2021-34</t>
  </si>
  <si>
    <t>GARRASEG SOLUÇÕES EM SEGURANÇA ELETRÔNICA LTDA.</t>
  </si>
  <si>
    <t>Prestação de serviço de manutenção do Sistema de Vigilância Eletrônica na Unidade da Fundação Hemominas em Uberaba.</t>
  </si>
  <si>
    <t>9437.936/24</t>
  </si>
  <si>
    <t>2320.01.0009301/2023-06</t>
  </si>
  <si>
    <t>Gesmaq Comércio e Serviços Ltda</t>
  </si>
  <si>
    <t>Prestação de Serviço de manutenção preventiva mensal e corretivas, incluindo todo e qualquer tipo de mão de obra, com fornecimento de peças e materiais, necessários ao perfeito funcionamento de 03 (três) empilhadeiras, incluindo os carregadores de bateria, alocados no Almoxarifado Central.</t>
  </si>
  <si>
    <t>2029</t>
  </si>
  <si>
    <t>9326.779/22</t>
  </si>
  <si>
    <t>2320.01.0013145/2021-14</t>
  </si>
  <si>
    <t>GHS Indústria e Serviços Ltda.</t>
  </si>
  <si>
    <t>Contratação de empresa para realização de ensaios do efluente não doméstico gerado no Hemocentro de Belo Horizonte.</t>
  </si>
  <si>
    <t>9451.321/25</t>
  </si>
  <si>
    <t>2320.01.0016816/2024-22</t>
  </si>
  <si>
    <t>Globalsec Tecnologia da Informação Ltda.</t>
  </si>
  <si>
    <t>Prestação de Serviços de certificação digital para pessoa jurídica.</t>
  </si>
  <si>
    <t>9396.509/23</t>
  </si>
  <si>
    <t>2320.01.0000857/2023-44</t>
  </si>
  <si>
    <t>Globalthings Tecnologia Ltda.</t>
  </si>
  <si>
    <t>Prestação de Serviço de FORNECIMENTO DE LICENÇA, PRESTAÇÃO DE SERVIÇOS DE MIGRAÇÃO DE BANCO DE DADOS, DE MANUTENÇÃO DE SISTEMAS DE INFORMAÇÃO E DE CONSULTORIA PARA CUSTOMIZAÇÃO DE SISTEMA DE INFORMAÇÃO</t>
  </si>
  <si>
    <t>9402.114/23</t>
  </si>
  <si>
    <t>2320.01.0016799/2023-96</t>
  </si>
  <si>
    <t>Greiner Bio-One Brasil Produtos Médicos Hospitalares Ltda.</t>
  </si>
  <si>
    <t>Aquisição de tubo para coleta de sangue a vácuo, Lotes 04, 05, 06 e 07.</t>
  </si>
  <si>
    <t>Andreia Alvares Tângari                                          Beatriz Nogueira de Carvalho</t>
  </si>
  <si>
    <t>9470.488/25</t>
  </si>
  <si>
    <t>2320.01.0008804/2025-33</t>
  </si>
  <si>
    <t>Aquisição de tubos para coleta de sangue a vácuo, tubos de vidro para laboratório e tampa uso laboratório (lotes 01 e 02).).</t>
  </si>
  <si>
    <t>9454.471/25</t>
  </si>
  <si>
    <t>2320.01.0003873/2025-86</t>
  </si>
  <si>
    <t>Grifols Brasil Ltda.</t>
  </si>
  <si>
    <t>Aquisição de reagentes para testes imunohematológicos (Lote 11).</t>
  </si>
  <si>
    <t>9468.363/25</t>
  </si>
  <si>
    <t>2320.01.0007286/2025-85</t>
  </si>
  <si>
    <t>Aquisição de conjunto analítico para realização de testes imunohematológicos, com equipamento em comodato</t>
  </si>
  <si>
    <t>9457.502/25</t>
  </si>
  <si>
    <t>2320.01.0011004/2024-97</t>
  </si>
  <si>
    <t>IBUR Negócios e Serviços Ltda.</t>
  </si>
  <si>
    <t>Prestação de Serviços de Manutenção Preventiva semestral, Qualificação do Equipamento - Mapeamento de Dose anual do Irradiador IBL 437C e Calibração/Irradiação anual do Dosímetro Thero Fisher Scientific - RadEye.</t>
  </si>
  <si>
    <t>Felipe Silva Teixeira</t>
  </si>
  <si>
    <t>9404.130/23</t>
  </si>
  <si>
    <t>2320.01.0017149/2023-55</t>
  </si>
  <si>
    <t>Infocore Soluções Tecnológicas Ltda.</t>
  </si>
  <si>
    <t>Prestação de serviço de Manutenção preventiva anual e corretiva das subestações de energia elétrica - Cetebio da Fundação Hemominas, LOTE 01.</t>
  </si>
  <si>
    <t>Forlan Bragança Lemos</t>
  </si>
  <si>
    <t>9383.296/23</t>
  </si>
  <si>
    <t>2320.01.0000472/2022-63</t>
  </si>
  <si>
    <t>Infordinâmica Tecnologia Ltda.</t>
  </si>
  <si>
    <t>Prestação de serviço de suporte técnico a ambiente operacional de servidores e ambiente de banco de dados - atendimento 24x7.</t>
  </si>
  <si>
    <t>9345.457/22</t>
  </si>
  <si>
    <t>2320.01.0006706/2022-40</t>
  </si>
  <si>
    <t>Infra do Brasil Comércio e Serviços Eireli</t>
  </si>
  <si>
    <t>Prestação de serviço de suporte técnico ao ambiente virtual de aprendizado.</t>
  </si>
  <si>
    <t>9456.457/25</t>
  </si>
  <si>
    <t>Instituto Zuriel Capacitação e  Publicações Ltda.</t>
  </si>
  <si>
    <t>Prestação de serviços de publicidade dos avisos de licitação, bem como matérias de interesse da DPGF e gabinete, sem dedicação exclusiva de mão de obra.</t>
  </si>
  <si>
    <t>G.GLQ.COM</t>
  </si>
  <si>
    <t>Rafael Ribeiro Lopes</t>
  </si>
  <si>
    <t>Andrea Aparecida Ferreira</t>
  </si>
  <si>
    <t>9417.596/24</t>
  </si>
  <si>
    <t>2320.01.0001341/2024-68</t>
  </si>
  <si>
    <t>Interact Solutions Ltda</t>
  </si>
  <si>
    <t>Prestação de Serviço de subscrição de licença de software de planejamento estratégico - Interact Strategic Adviser, condições estabelecidas no Termo de Referência.</t>
  </si>
  <si>
    <t>Fernanda Zampronio Carvalho</t>
  </si>
  <si>
    <t>9459.026/25</t>
  </si>
  <si>
    <t>2320.01.0005213/2025-87</t>
  </si>
  <si>
    <t>J &amp; N Soluções Elétricas Ltda.</t>
  </si>
  <si>
    <t>Instalação de sistema de proteção contra descargas atmosféricas.</t>
  </si>
  <si>
    <t>9470.482/25</t>
  </si>
  <si>
    <t>2320.02.0008826/2025-21</t>
  </si>
  <si>
    <t>Prestação de serviços de fornecimento de lanches/coffee break (Lote 01).</t>
  </si>
  <si>
    <t>9383.322/23</t>
  </si>
  <si>
    <t>2320.01.0004741/2022-36</t>
  </si>
  <si>
    <t>JMBM Engenharia Elétricas &amp; Climatização Ltda</t>
  </si>
  <si>
    <t>Prestação de serviço de manutenção preventiva e corretiva de equipamentos de ar-condicionado no Hemonúcleo de Manhuaçu.</t>
  </si>
  <si>
    <t>MÇU.GAD</t>
  </si>
  <si>
    <t>Gulliver Fabricio Vieira Rocha</t>
  </si>
  <si>
    <t>9447.573/2025</t>
  </si>
  <si>
    <t>2320.01.0008366/2024-28</t>
  </si>
  <si>
    <t>Prestação de serviços de manutenção dos equipamentos de ar condicionado do Hemonúcleo de Ponte Nova,</t>
  </si>
  <si>
    <t>PNO/GAD</t>
  </si>
  <si>
    <t>Luciana Marinho Monteiro Cerqueira</t>
  </si>
  <si>
    <t>Marcelo Fabri Leandro</t>
  </si>
  <si>
    <t>9376.887/23</t>
  </si>
  <si>
    <t>2320.01.0011426/2022-58</t>
  </si>
  <si>
    <t>JMBM Engenharia Elétricas &amp; Climatização Ltda.</t>
  </si>
  <si>
    <t>Prestação de serviço de manutenção preventiva e corretiva de equipamentos de ar-condicionado para o Hemonúcleo de Diamantina da Fundação Hemominas.</t>
  </si>
  <si>
    <t>Amanda Franciele Dias de Oliveira</t>
  </si>
  <si>
    <t>9437.077/24</t>
  </si>
  <si>
    <t>2320.01.0011833/2024-24</t>
  </si>
  <si>
    <t>JP INDÚSTRIA FARMACÊUTICA S.A</t>
  </si>
  <si>
    <t>Aquisição de bolsade transferência com volume de 300 a 500 ml (Lote 02)</t>
  </si>
  <si>
    <t xml:space="preserve">T.GCQ </t>
  </si>
  <si>
    <t>LAB SHOPPING DIAGNÓSTICA LTDA.</t>
  </si>
  <si>
    <t>9453.452/25</t>
  </si>
  <si>
    <t>2320.01.0005754/2023-36</t>
  </si>
  <si>
    <t>Laboratórios Ecolyzer Ltda.</t>
  </si>
  <si>
    <t>Prestação de serviço especializado de exame em embalagens de materiais biológicos.</t>
  </si>
  <si>
    <t>Life Technologies Brasil Comércio e Indústria de Produtos para Biotecnologia Ltda.</t>
  </si>
  <si>
    <t>Limpeza &amp; Brilho Ltda. - EPP.</t>
  </si>
  <si>
    <t>9472.975/25</t>
  </si>
  <si>
    <t>2320.01.0001826/2025-65</t>
  </si>
  <si>
    <t>Aquisição de materiais, equipamentos e acessórios de limpeza (DESINFETANTE - TIPO: HOSPITALAR)</t>
  </si>
  <si>
    <t>9445.764/24</t>
  </si>
  <si>
    <t>2320.01.0009742/2024-27</t>
  </si>
  <si>
    <t>Líver Administradora e Corretora de Imóveis Ltda</t>
  </si>
  <si>
    <t>Locação do imóvel comercial situado à Rua Darcy Botelho de Castro, nº 240, Bairro Esplanada, Ponte Nova, MG, com área total aproximada de 64,67 m2</t>
  </si>
  <si>
    <t>PNO.GAD</t>
  </si>
  <si>
    <t>9371.053/23</t>
  </si>
  <si>
    <t>2320.01.0004640/2022-47</t>
  </si>
  <si>
    <t>LMC Medição e Controle Eireli - ME</t>
  </si>
  <si>
    <t xml:space="preserve">Prestação  de serviços especializados de calibração de equipamentos e instrumentos de precisão. </t>
  </si>
  <si>
    <t>2320.01.0008078/2024-44</t>
  </si>
  <si>
    <t>LMC Medição e Controle Ltda.</t>
  </si>
  <si>
    <t>Prestação de serviços de qualificação térmica e calibração de equipamentos de refrigeração.</t>
  </si>
  <si>
    <t>9428.207/24 </t>
  </si>
  <si>
    <t>2320.01.0004590/2024-33</t>
  </si>
  <si>
    <t>M.I MONTREAL INFORMÁTICA S.A</t>
  </si>
  <si>
    <t>Prestação de Serviço de Desenvolvimento e manutenção de sistemas por alocação de perfis profissionais.</t>
  </si>
  <si>
    <t>9442.810/14</t>
  </si>
  <si>
    <t>2320.01.0016399/2024-29</t>
  </si>
  <si>
    <t>Macopharma do Brasil Importação, Exportação e Comércio Ltda.</t>
  </si>
  <si>
    <t>Aquisição de filtros para remoção de leucócitos em concentrado de plaquetas (Lote 01).</t>
  </si>
  <si>
    <t>9447.450/2024</t>
  </si>
  <si>
    <t> 2320.01.0010194/2024-45</t>
  </si>
  <si>
    <t>Manoel Eufrasio de Carvalho</t>
  </si>
  <si>
    <t>locação do imóvel situado à Rua Comendador José Garcia, nº 825 - Centro, Pouso Alegre/MG,</t>
  </si>
  <si>
    <t>PAL.GAD</t>
  </si>
  <si>
    <t>Elias Carnichelli Cordeiro</t>
  </si>
  <si>
    <t>9396.481/23</t>
  </si>
  <si>
    <t>2320.01.0006806/2023-53</t>
  </si>
  <si>
    <t>Prestação de Serviço de Modernização dos elevadores do Hemocentro Regional de Juiz de Fora e manutenção preventiva e corretiva dos equipamentos.</t>
  </si>
  <si>
    <t>Andrea Magalhães Nicolato</t>
  </si>
  <si>
    <t>9434.179/24</t>
  </si>
  <si>
    <t>2320.01.0002991/2024-41</t>
  </si>
  <si>
    <t>MAPDATA TECNOLOGIA, INFORMÁTICA E COMÉRCIO LTDA</t>
  </si>
  <si>
    <t>Prestação de Serviço de aquisição de SUBSCRIÇÃO DE LICENÇA DO SOFTWARE AUTODESK AUTOCAD LT</t>
  </si>
  <si>
    <t>Renato Vianna do Valle Júnior</t>
  </si>
  <si>
    <t>9445.743/24</t>
  </si>
  <si>
    <t>2320.01.0017275/2024-45</t>
  </si>
  <si>
    <t>Mastermed Comercial Ltda</t>
  </si>
  <si>
    <t>Aquisição de equipo (Lote 01).</t>
  </si>
  <si>
    <t>G.GLQ.ADM</t>
  </si>
  <si>
    <t>9390.348/23</t>
  </si>
  <si>
    <t>2320.01.0001291/2023-63</t>
  </si>
  <si>
    <t>Maxis Informática Ltda.</t>
  </si>
  <si>
    <t>Prestação de serviço de manutenção e reparo em equipamentos para controle de acesso.</t>
  </si>
  <si>
    <t>9315.675/21</t>
  </si>
  <si>
    <t>2320.01.0008427/2021-39</t>
  </si>
  <si>
    <t>MCPACK Equipamentos Industriais Ltda</t>
  </si>
  <si>
    <t>Prestação de serviços de manutenção de sistema de abastecimento de nitrogênio líquido (N2L) marca MCPACK. (lote 1).</t>
  </si>
  <si>
    <t>PRE.ACS</t>
  </si>
  <si>
    <t>9445.745/24</t>
  </si>
  <si>
    <t>2320.01.0017285/2024-66</t>
  </si>
  <si>
    <t>Medevices Produtos Médicos e Hospitalares Ltda.</t>
  </si>
  <si>
    <t>Aquisição de lençol descartável</t>
  </si>
  <si>
    <t>9447.300/2024</t>
  </si>
  <si>
    <t>2320.01.0002043/2024-29</t>
  </si>
  <si>
    <t>MEDICAL SAVE LOCAÇÃO DE AMBULÂNCIAS LTDA - ME - COTEP</t>
  </si>
  <si>
    <t>Contratação dos serviços de remoção de pacientes adultos e pediátricos (exceto neonatologia) atendidos, doadores atendidos e servidores do Hemocentro de Belo Horizonte</t>
  </si>
  <si>
    <t>126.720.00</t>
  </si>
  <si>
    <t>HBH.T.AMB.MULT</t>
  </si>
  <si>
    <t>Denise Soares Zouain</t>
  </si>
  <si>
    <t>Eduarda A. Maciel Wakabayashi</t>
  </si>
  <si>
    <t>9468.664/25</t>
  </si>
  <si>
    <t>MEDMIX BIOENGENHARIA LTDA</t>
  </si>
  <si>
    <t>Prestação de serviços de manutenção preventiva/calibração anual para aparelhos fisioterápicos ( Hemocentros de Belo Horizonte e de Uberlândia).</t>
  </si>
  <si>
    <t>9292.814/21</t>
  </si>
  <si>
    <t>2320.01.0008066/2021-86</t>
  </si>
  <si>
    <t>Mega Construtora, Soluções Científicas e Locação Ltda.</t>
  </si>
  <si>
    <t>Prestação de serviço de manutenção preventiva anual e corretivas necessárias, em um sistema de captura de imagens (Transiluminador), modelo LTB, marca LOCCUS.</t>
  </si>
  <si>
    <t>9290.324/21</t>
  </si>
  <si>
    <t>2320.01.0015746/2020-18</t>
  </si>
  <si>
    <t>Prestação de serviço de manutenção preventiva mensal e corretiva, quando necessário, dos equipamentos e acessórios do consultório Odontológico, instalados no Hemocentro de Uberlândia.</t>
  </si>
  <si>
    <t>9401.946/23</t>
  </si>
  <si>
    <t>2320.01.0006394/2023-22</t>
  </si>
  <si>
    <t>Mega Soluções Científicas e Locação Eireli</t>
  </si>
  <si>
    <t>Locação de 03 (três) containers/câmaras refrigeradas com 40 pés de comprimento, cortina plástica em uma das portas, incluindo instalação, calibração anual, manutenção preventiva mensal e manutenção corretivas ilimitadas.</t>
  </si>
  <si>
    <t>9376.899/23</t>
  </si>
  <si>
    <t>2320.01.0000203/2023-48</t>
  </si>
  <si>
    <t>Método Telecomunicações e Comércio Ltda.</t>
  </si>
  <si>
    <t>Contratação de Empresa especializada na prestação de serviços sob demanda de manutenção preventiva e corretiva em Centrais Telefônicas, aparelhos analógicos e digitais contemplando trocas e fornecimento de peças, além da locação e manutenção de PABX IP Virtualizado, equipamentos de interface para sistemas de telefonia IP (Gateway), terminais telefônicos com tecnologia IP, com configuração e transferência de conhecimento, conforme condições, quantidades e exigências estabelecidas no Edital e seus anexos.</t>
  </si>
  <si>
    <t>9287.509/21</t>
  </si>
  <si>
    <t>2320.01.0010371/2021-28</t>
  </si>
  <si>
    <r>
      <t>MGS - Minas Gerais Administração e Serviços S/A -</t>
    </r>
    <r>
      <rPr>
        <b/>
        <sz val="10"/>
        <color indexed="10"/>
        <rFont val="Arial"/>
        <family val="2"/>
      </rPr>
      <t xml:space="preserve"> (Contrato corporativo)</t>
    </r>
  </si>
  <si>
    <t>Prestação de serviços terceirizados que ocorrerá por preenchimento de postos de serviços do seguimento de limpeza, asseio e conservação, controle de entrada e saída de bens e pessoas, apoio administrativo, operacional e técnico, visando a atender a continuidade do fluxo dos trabalhos executados no âmbito das atividades meio dos órgãos e entidades anuentes do Estado de Minas Gerais.</t>
  </si>
  <si>
    <t>G.GGP            G.GGP.MGS</t>
  </si>
  <si>
    <t>Jane Pinto Gomes</t>
  </si>
  <si>
    <t>9402.639/23</t>
  </si>
  <si>
    <t>2320.01.0004844/2023-65</t>
  </si>
  <si>
    <t>Microhard Informática Ltda.</t>
  </si>
  <si>
    <t>Aquisição de Licenças de uso de Endpoints.</t>
  </si>
  <si>
    <t>9345.744/22</t>
  </si>
  <si>
    <t>2320.01.0006349/2022-76</t>
  </si>
  <si>
    <t>Minascitro Alimentos Ltda</t>
  </si>
  <si>
    <t>Prestação de serviço de fornecimento de refresco adoçado pronto para beber, com equipamento em comodato.</t>
  </si>
  <si>
    <t>9370.905/22</t>
  </si>
  <si>
    <t>2320.01.0011554/2022-94</t>
  </si>
  <si>
    <t>Prestação de serviço de fornecimento de refresco adoçado, pronto para beber, com equipamento em comodato.</t>
  </si>
  <si>
    <t>GAD.MOC.A.COM                 MOC.A.SGS.COP</t>
  </si>
  <si>
    <t>9373.577/23</t>
  </si>
  <si>
    <t>2320.01.0003105/2023-70</t>
  </si>
  <si>
    <t>Mobius Life Science Indústria e Comércio de Produtos para Laboratório Ltda.</t>
  </si>
  <si>
    <t>Aquisição de kit de extração de DNA genômico (Lote 01).</t>
  </si>
  <si>
    <t>9391.532/23</t>
  </si>
  <si>
    <t>2320.01.0012179/2023-94</t>
  </si>
  <si>
    <t>Aquisição de Insumos e reagentes necessário para tipificação HLA (média/alta resolução) de amostras de Doadores e Receptores de Medula Óssea (lote 09).</t>
  </si>
  <si>
    <t>9392.816/23</t>
  </si>
  <si>
    <t>2320.01.0012182/2023-13</t>
  </si>
  <si>
    <t>Molecular Biotecnologia Ltda</t>
  </si>
  <si>
    <t>Aquisição de Insumos e reagentes necessário para tipificação HLA (média/alta resolução) de amostras de Doadores e Receptores de Medula Óssea (lote 02).</t>
  </si>
  <si>
    <t>9428.263/24</t>
  </si>
  <si>
    <t>2320.01.0014037/2023-77</t>
  </si>
  <si>
    <t>MP BIOMEDICALS DO BRASIL LTDA</t>
  </si>
  <si>
    <t>Aquisição de Kit Western Blot.</t>
  </si>
  <si>
    <t xml:space="preserve">                    04/06/2034</t>
  </si>
  <si>
    <t>MS Serviços de Manutenção Ltda</t>
  </si>
  <si>
    <t>9286.419/21</t>
  </si>
  <si>
    <t>2320.01.0001186/2021-91</t>
  </si>
  <si>
    <t>Prestação de serviço de manutenção preventiva e corretiva de câmaras frias e de congelamento do Hemocentro Regional de Montes Claros.</t>
  </si>
  <si>
    <t>GAD.MOC.A.MEQ      MOC.A.COM</t>
  </si>
  <si>
    <t>Jordana Veríssimo Mesquita</t>
  </si>
  <si>
    <t>9287.972/21</t>
  </si>
  <si>
    <t>2320.01.0010250/2021-94</t>
  </si>
  <si>
    <t>Prestação de serviço de manutenção preventiva e corretiva, e higienização do sistema de ar condicionado do CETEBIO - Lagoa Santa (Lote 02).</t>
  </si>
  <si>
    <t>9290.383/21</t>
  </si>
  <si>
    <t>2320.01.0003889/2021-54</t>
  </si>
  <si>
    <t>Prestação de serviço de manutenção preventiva e corretiva para as 07 (sete) Câmaras Frigoríficas do Hemocentro de Belo Horizonte/Almoxarifado Central.</t>
  </si>
  <si>
    <t>9327.397/22</t>
  </si>
  <si>
    <t>2320.01.0017114/2021-36</t>
  </si>
  <si>
    <t>Prestação de serviço de manutenção de ar portátil, ACJ e SPLIT, manutenção de Sistema de Ar Condicionado Central e reparo de Compressor Bitzer 4H25 e limpeza de dutos do Hemocentro Regional de Governador Valadares da Fundação Hemominas.</t>
  </si>
  <si>
    <t>9400.453/23</t>
  </si>
  <si>
    <t>2320.01.0003713/2022-50</t>
  </si>
  <si>
    <t>Prestação de serviços de montagem, instalação, manutenção preventiva semestral, incluindo qualificação, e manutenção corretiva ilimitada de 02 Cabines de Fluxo Laminar Modulado TROX FMU Tamanho 23.</t>
  </si>
  <si>
    <t>9439.957/24</t>
  </si>
  <si>
    <t>2320.01.0007067/2024-84</t>
  </si>
  <si>
    <t>Prestação de Serviço de locação de container refrigerado.</t>
  </si>
  <si>
    <t>9459.568/25</t>
  </si>
  <si>
    <t>2320.01.0011857/2023-58</t>
  </si>
  <si>
    <t>Prestação de serviços de manutenção preventiva e corretiva de climatizador evaporativo industrial, com fornecimento de peças (Lote 01).</t>
  </si>
  <si>
    <t>9471.182/25</t>
  </si>
  <si>
    <t>MTD - Assessoria e Sistemas de Informática Ltda</t>
  </si>
  <si>
    <t>Prestação de serviços de licença. Manutenção e suporte em software para gestão de custos.</t>
  </si>
  <si>
    <t>I.GFC.CTS</t>
  </si>
  <si>
    <t>Eliane Freitas de Carvalho</t>
  </si>
  <si>
    <t>Carla Carvalho Martins</t>
  </si>
  <si>
    <t>9405.865/23</t>
  </si>
  <si>
    <t>2320.01.0012769/2023-72</t>
  </si>
  <si>
    <t>MV Sistemas Ltda</t>
  </si>
  <si>
    <t>Prestação de Serviço de suporte e manutenção do Sistema MV SOUL e PEP.</t>
  </si>
  <si>
    <t>I.GTC.ADS      T.AENF</t>
  </si>
  <si>
    <t>Renato Vianna do Valle Junior</t>
  </si>
  <si>
    <t>9319.185/22</t>
  </si>
  <si>
    <t>2320.01.0000683/2022-89</t>
  </si>
  <si>
    <t>NL Comércio Exterior Ltda</t>
  </si>
  <si>
    <t>Aquisição de reagentes para agregação plaquetária (lote 01, item 01: Colágeno e lote 02, item 01: Ristocetina).</t>
  </si>
  <si>
    <t>9437.346/2024</t>
  </si>
  <si>
    <t>2320.01.0011991/2024-26</t>
  </si>
  <si>
    <t>Novo Milênio Produtos e Serviços Ltda</t>
  </si>
  <si>
    <t>Aquisição de lanche de doador Lotes, 01, 02, 04, 05, 06, 07 e 08.</t>
  </si>
  <si>
    <t>Lorena Prezotti Rodrigues</t>
  </si>
  <si>
    <t>Juliana Pessoa Pinheiro de Azevedo</t>
  </si>
  <si>
    <t>9470.701/25</t>
  </si>
  <si>
    <t>2320.01.0009047/2025-68</t>
  </si>
  <si>
    <t>Compra de café torrado e moído e açúcar cristal.</t>
  </si>
  <si>
    <t>9459.027/25</t>
  </si>
  <si>
    <t>2320.01.0005215/2025-33</t>
  </si>
  <si>
    <t>NP Construções e Serviços Elétricos Ltda-ME</t>
  </si>
  <si>
    <t>Instalação de sistema de proteção contra descargas atmosféricas (Lote 01).</t>
  </si>
  <si>
    <t>9478.113/25</t>
  </si>
  <si>
    <t>2320.01.0012317/2024-51</t>
  </si>
  <si>
    <t>Nucleom Serviços em Proteção Radiológica Ltda.</t>
  </si>
  <si>
    <t>Prestação de serviços de Física Médica.</t>
  </si>
  <si>
    <t>HBH.T.HMC</t>
  </si>
  <si>
    <t>Alessandro Moreira Ferreira</t>
  </si>
  <si>
    <t>Thayane Aparecida Ribeiro</t>
  </si>
  <si>
    <t>9402.585/23</t>
  </si>
  <si>
    <t>2320.01.0016924/2023-19</t>
  </si>
  <si>
    <t>OI S.A - Em recuperação judicial</t>
  </si>
  <si>
    <t>Contratação de serviço de telefonia fixa comutada, linha individual, região 12, local, fixo-fixo, fixo móvel, DDR Instalação ou transferência serviços de telefonia fixa comutada - Link E-1, Região 10 - local, fixo-fixo, fixo móvel, DDR, Instalação ou transferência, e serviço de telefonia fixa comutada, linha individual, região 13, local, fixo-fixo, fixo móvel, DDR Instalação ou transferência, lotes  10, 12 e 13.</t>
  </si>
  <si>
    <t>9261.684/20</t>
  </si>
  <si>
    <t>2320.01.0013763/2020-15</t>
  </si>
  <si>
    <r>
      <t>Oi S.A. - "Em Recuperação Judicial" - (</t>
    </r>
    <r>
      <rPr>
        <sz val="10"/>
        <rFont val="Arial"/>
        <family val="2"/>
      </rPr>
      <t xml:space="preserve">Incorporação da Oi Móvel S.A. - "em Recuperação Judicial") </t>
    </r>
    <r>
      <rPr>
        <b/>
        <sz val="10"/>
        <color rgb="FFFF0000"/>
        <rFont val="Arial"/>
        <family val="2"/>
      </rPr>
      <t>(Contrato corporativo)</t>
    </r>
    <r>
      <rPr>
        <sz val="10"/>
        <rFont val="Arial"/>
        <family val="2"/>
      </rPr>
      <t xml:space="preserve"> </t>
    </r>
  </si>
  <si>
    <t>Contratação de serviços de telecomunicações, necessários à operação, manutenção e gerenciamento de Rede IP Multisserviços bem como serviço de Trânsito e Acesso à Internet nas Unidades da Fundação Hemominas no Estado de Minas Gerais - Lote 01</t>
  </si>
  <si>
    <t>Fabrine Juliana Fabrício Costa</t>
  </si>
  <si>
    <t>9261.686/20</t>
  </si>
  <si>
    <t>2320.01.0013765/2020-58</t>
  </si>
  <si>
    <t>Contratação de serviços de telecomunicações necessários à implantação, operação, manutenção e gerenciamento de Rede IP Multisserviços abrangendo os Municípios do Estado de Minas Gerais, Lote 05.</t>
  </si>
  <si>
    <t>9261.687/20</t>
  </si>
  <si>
    <t>2320.01.0013766/2020-31</t>
  </si>
  <si>
    <t>Contratação de serviços de telecomunicações necessários à implantação, operação, manutenção e gerenciamento de Rede IP Multisserviços abrangendo os Municípios do Estado de Minas Gerais - Lote 06.</t>
  </si>
  <si>
    <t>9261.688/20</t>
  </si>
  <si>
    <t>2320.01.0013767/2020-04</t>
  </si>
  <si>
    <t>Contratação de serviços de telecomunicações necessários à implantação, operação, manutenção e gerenciamento de Rede IP Multisserviços abrangendo os Municípios de Minas Gerais - Lote 07.</t>
  </si>
  <si>
    <t>9261.689/20</t>
  </si>
  <si>
    <t>2320.01.0013768/2020-74</t>
  </si>
  <si>
    <t>Contratação de serviços de telecomunicações necessários à implantação, operação, manutenção e gerenciamento de Rede IP Multisserviços abrangendo os Municípios de Minas Gerais - Lote 08.</t>
  </si>
  <si>
    <t>9458.918/25</t>
  </si>
  <si>
    <t>2320.01.0016359/2023-45</t>
  </si>
  <si>
    <t>Opus Magna Engenharia Ltda.</t>
  </si>
  <si>
    <t>Prestação de Serviço de levantamento de documentação técnica para atendimento a duas demandas de regularização de imóveis referentes ao Hemocentro Regional de Pouso Alegre da Fundação Hemominas.</t>
  </si>
  <si>
    <t>Eline Magalhães Leite</t>
  </si>
  <si>
    <t>Flávia Tavares dos Santos Alves</t>
  </si>
  <si>
    <t>9321.315/22</t>
  </si>
  <si>
    <t>2320.01.0016805/2021-37</t>
  </si>
  <si>
    <t>Oracle do Brasil Sistemas Ltda</t>
  </si>
  <si>
    <t>Prestação de serviço de atualização de licenças de software e suporte, no fornecimento de correções de erro, novas versões e releases de programa, bem como serviços no esclarecimento de dúvidas ao Contratante.</t>
  </si>
  <si>
    <t>9293.815/21</t>
  </si>
  <si>
    <t>2320.01.0013582/2021-49</t>
  </si>
  <si>
    <t>ORGANOTRAT CONTROLE DE VETORES E PRAGAS URBANAS EIRELI.</t>
  </si>
  <si>
    <t xml:space="preserve"> Prestação de Serviço de limpeza e tratamento de caixas de água e reservatórios (Lotes 01, 05 e 07)</t>
  </si>
  <si>
    <t>GAD.SJR.A.MPR         GAD.PNO.A.MPR    ALP.GAD</t>
  </si>
  <si>
    <t>Adauto Rocha dos Santos ; Marcelo Fabri Leandro; lucas.madri@hemominas.mg.gov.br</t>
  </si>
  <si>
    <t>Tânia Mara da Silveira Santos;  Luciana Marinho Monteiro Cerqueira; Jaílton Fernandes Reis</t>
  </si>
  <si>
    <t>9402.698/23</t>
  </si>
  <si>
    <t>2320.01.0007185/2023-05</t>
  </si>
  <si>
    <t>Otimisa Marketing e Eventos Ltda - EPP</t>
  </si>
  <si>
    <t>Prestação de serviço de Locação de equipamentos de geração e distribuição de Energia.</t>
  </si>
  <si>
    <t>9468.230/25</t>
  </si>
  <si>
    <t>2320.01.0001849/2024-29</t>
  </si>
  <si>
    <t>P&amp;L Publicidade e Propaganda</t>
  </si>
  <si>
    <t>Prestação de serviços de Publicidade, Propaganda e Comunicação Social.</t>
  </si>
  <si>
    <t>Monique Abud Xavier de Pinho</t>
  </si>
  <si>
    <t>9340.438/22</t>
  </si>
  <si>
    <t>2320.01.0013088/2021-98</t>
  </si>
  <si>
    <t>Paula &amp; Marques Ltda - ME</t>
  </si>
  <si>
    <t>Prestação de serviço de implantação de software de gestão laboratorial, com suporte e manutenção corretiva e evolutiva.</t>
  </si>
  <si>
    <t>9452.481/25</t>
  </si>
  <si>
    <t>2320.01.0011882/2024-59</t>
  </si>
  <si>
    <t>Perim Imóveis Ltda - ME</t>
  </si>
  <si>
    <t>Locação do imóvel situado à Rua Barão do Rio Branco, nº 707, Centro, Governador Valadares/MG, com área total aproximada de 628,26 m².</t>
  </si>
  <si>
    <t>Pharmacia Artesanal Ltda.</t>
  </si>
  <si>
    <t>Aquisição de solução crioprotetora -Hidroxietilamido 6g 20%.</t>
  </si>
  <si>
    <t>Popular Center Ltda.</t>
  </si>
  <si>
    <t>9408.815/24</t>
  </si>
  <si>
    <t>2320.01.0018036/2023-65</t>
  </si>
  <si>
    <t>Positivo Tecnologia S.A.</t>
  </si>
  <si>
    <t>Contratação de serviço de suporte técnico aos usuários de microinformática, impressão, telefonia e rede local, por meio de Central de Serviços (Service Desk).</t>
  </si>
  <si>
    <t>9456.369/25</t>
  </si>
  <si>
    <t>2320.01.0009407/2024-51</t>
  </si>
  <si>
    <t>Posto Petrolucks Santa Cruz de Minas Ltda.</t>
  </si>
  <si>
    <t>Prestação de serviços  de lavagem de veículos leves para o Hemocentro de São João Del-Rei.</t>
  </si>
  <si>
    <t>9342.910/22</t>
  </si>
  <si>
    <t>2320.01.0000621/2022-17</t>
  </si>
  <si>
    <t>Prime Consultoria e Assessoria Empresarial Ltda.</t>
  </si>
  <si>
    <t>Contratação de serviços de gestão de abastecimento em veículos e equipamentos através de sistema informatizado com cartão ou tag.</t>
  </si>
  <si>
    <t>Célia Maria Silva Souza</t>
  </si>
  <si>
    <t>2320.01.0004803/2023-08</t>
  </si>
  <si>
    <t>Procedata Informática Ltda.</t>
  </si>
  <si>
    <t>Prestação de serviço de extensão da garantia e suporte técnico atual dos equipamentos da Fundação Hemominas.</t>
  </si>
  <si>
    <t>9433.797/24</t>
  </si>
  <si>
    <t>2320.01.0007283/2024-72</t>
  </si>
  <si>
    <t xml:space="preserve"> PRODEMGE- INF.4876.00</t>
  </si>
  <si>
    <t xml:space="preserve"> Hospedagem em Infraestrutura Virtualizada: O serviço contempla a disponibilização de infraestrutura de TIC como serviço, a partir da tecnologia de virtualização de recursos computacionais, utilizando as instalações do Data Center da CONTRATADA.</t>
  </si>
  <si>
    <t xml:space="preserve">     Adriana Lúcia dos Santos</t>
  </si>
  <si>
    <t>Fabrícia Helena de Souza Machado Marques</t>
  </si>
  <si>
    <t>9317.893/21</t>
  </si>
  <si>
    <t>2320.01.0015253/2021-37</t>
  </si>
  <si>
    <t>PRODEMGE - INF. 4410.00</t>
  </si>
  <si>
    <t>Prestação de serviços de Informática: Disponibilização da solução DAE Web (aplicativo e infraestrutura de hardware/software) para a geração de Documento de Arrecadação Estadual - DAE, via internet.</t>
  </si>
  <si>
    <t>Mariana Cristina Santos</t>
  </si>
  <si>
    <t>9322.305/22</t>
  </si>
  <si>
    <t>2320.01.0015254/2021-10</t>
  </si>
  <si>
    <t>PRODEMGE - INF. 4426.00</t>
  </si>
  <si>
    <t>Prestação de serviços de Informática: Acesso a Solução de Business Intelligence e Capacitação em Solução de Business Intelligence.</t>
  </si>
  <si>
    <t>9340.410/22</t>
  </si>
  <si>
    <t>2320.01.0004889/2022-17</t>
  </si>
  <si>
    <t>PRODEMGE - INF. 4531.00</t>
  </si>
  <si>
    <t>Prestação de serviços de informática: Hospedagem de Sistemas em Ambiente Dedicado - Baixa Plataforma.</t>
  </si>
  <si>
    <t>9379.416/23</t>
  </si>
  <si>
    <t>2320.01.0003448/2023-24</t>
  </si>
  <si>
    <t>PRODEMGE - INF.4645.00</t>
  </si>
  <si>
    <t>Prestação de serviços de informática:  Serviço de Hospedagem em Infraestrutura Virtualizada.</t>
  </si>
  <si>
    <t>I.GTC         I.GTC.ADS</t>
  </si>
  <si>
    <t>9434.210/24</t>
  </si>
  <si>
    <t>2320.01.0009364/2024-48</t>
  </si>
  <si>
    <t>PRODEMGE - INF.4903.00</t>
  </si>
  <si>
    <t xml:space="preserve">Prestação de serviço executar cópias de segurança de dados dos servidores localizados nas dependências do CONTRATANTE para o Data Center Prodemge, de forma remota. A operacionalização das rotinas de backup/restore é realizada conforme os padrões estabelecidos pela Prodemge, em sua infraestrutura, e utiliza-se da conexão de rede IP/Ethernet contratada pelo CONTRATANTE. </t>
  </si>
  <si>
    <t>9459.790/25</t>
  </si>
  <si>
    <t>2320.01.0015521/2024-67</t>
  </si>
  <si>
    <t>PRODEMGE - INF. 4954.00</t>
  </si>
  <si>
    <t>Alocação de espaço e infraestrutura de alta disponibilidade no Data Center da Contratada para hospedagem de equipamentos de propriedade da Contratante.</t>
  </si>
  <si>
    <t>9402.653/23</t>
  </si>
  <si>
    <t>2320.01.0009276/2023-02</t>
  </si>
  <si>
    <t>Programa Nacional de Controle de Qualidade Ltda</t>
  </si>
  <si>
    <t>Prestação de serviços de Programas de qualidade.</t>
  </si>
  <si>
    <t>9474.052/25</t>
  </si>
  <si>
    <t>2320.01.0005748/2025-95</t>
  </si>
  <si>
    <t>Puma Distribuidora Ltda.</t>
  </si>
  <si>
    <t>Compra de ponteira para pipeta.</t>
  </si>
  <si>
    <t>9404.129/23</t>
  </si>
  <si>
    <t>2320.01.0017148/2023-82</t>
  </si>
  <si>
    <t>Raony Amorim Coelho - ME</t>
  </si>
  <si>
    <t>Prestação de Serviço de  Manutenção preventiva anual e corretiva das subestações de energia elétrica - Hemocentro Regional de Uberlândia LOTE 02.</t>
  </si>
  <si>
    <t>UDI.GAD</t>
  </si>
  <si>
    <t>9346.729/22</t>
  </si>
  <si>
    <t>2320.01.0008812/2022-20</t>
  </si>
  <si>
    <t>Sapra Landauer Serviço de Assessoria e Proteção Radiológica Ltda.</t>
  </si>
  <si>
    <t>Prestação de serviço de monitoramento da radiação ionizante emitida no processo de irradiação de bolsas de sangue e hemocomponentes no contexto da segurança radiológica dos operadores e do quadro funcional do Hemocentro de Belo Horizonte da Fundação Hemominas.</t>
  </si>
  <si>
    <t>Larissa Inês Gomes Dau</t>
  </si>
  <si>
    <t>9442.148/24</t>
  </si>
  <si>
    <t>2320.01.0009526/2024-39</t>
  </si>
  <si>
    <t>Aquisição de lanche para o doador de sangue em complementação ao lanche seco (lote 01) e Aquisição de lanche para a Semana Nacional do Doador Voluntário de Sangue para o Hemonúcleo de Diamantina (Lote 02).</t>
  </si>
  <si>
    <t>DIA.GAD</t>
  </si>
  <si>
    <t>Alessandra Cristina Menezes Frattezi Santos</t>
  </si>
  <si>
    <t>9349.208/22</t>
  </si>
  <si>
    <t>2320.01.0008703/2022-53</t>
  </si>
  <si>
    <t>Selecionata Indústria de Alimentos Ltda.</t>
  </si>
  <si>
    <t>Prestação de serviço de fornecimento de sanduíches naturais, de sabores diversos, com o refrigerador em comodato.</t>
  </si>
  <si>
    <t>HBH.A.SGS.COP</t>
  </si>
  <si>
    <t>9286.809/21</t>
  </si>
  <si>
    <t>2320.01.0014750/2020-41</t>
  </si>
  <si>
    <t>Sensorweb Serviços de Tecnologia da Informação S/A</t>
  </si>
  <si>
    <t>Prestação de serviços especializados de monitoramento e registro automatizado de temperatura de equipamentos de refrigeração e de ambiente de temperatura controlada.</t>
  </si>
  <si>
    <t>João Raimundo Venâncio</t>
  </si>
  <si>
    <t xml:space="preserve"> Felipe Garabini Antunes</t>
  </si>
  <si>
    <t>Nilza de melo Pereira</t>
  </si>
  <si>
    <t>9374.636/23</t>
  </si>
  <si>
    <t>2320.01.0015931/2021-64</t>
  </si>
  <si>
    <t>Prestação de serviço de coleta, transporte, tratamento e disposição final ambientalmente correta dos resíduos resultantes de lâmpadas LED tubulares e de bulbo difusor, fluorescentes tubulares e compactas, com vapor de mercúrio e/ou demais componentes tóxicos, queimadas ou quebradas, e seus fragmentos de vidros, gerados pelas unidades da Fundação Hemominas.</t>
  </si>
  <si>
    <t>9433.853/24</t>
  </si>
  <si>
    <t>2320.01.0013038/2023-84</t>
  </si>
  <si>
    <t>SIEMENS HEALTHCARE DIAGNÓSTICOS LTDA.</t>
  </si>
  <si>
    <t>Aquisição de reagentes para testes de coagulação com sistema analítico em comodato.</t>
  </si>
  <si>
    <t>9417.866/24</t>
  </si>
  <si>
    <t>2320.01.0001379/2024-12</t>
  </si>
  <si>
    <t>SIMPRESS COMERCIO LOCACAO E SERVICOS LTDA</t>
  </si>
  <si>
    <t>contratação de serviços de outsourcing de impressão, sob demanda, futura e eventual, conforme especificações, exigências e quantidades estimadas.</t>
  </si>
  <si>
    <t xml:space="preserve"> Ademar José Vieira</t>
  </si>
  <si>
    <t>9400.372/23</t>
  </si>
  <si>
    <t>2320.01.0010892/2021-26</t>
  </si>
  <si>
    <t>Sofis Informática Ltda</t>
  </si>
  <si>
    <t>Prestação de serviço de implantação de Software de Gestão Laboratorial.</t>
  </si>
  <si>
    <t>TEC                                  CETEBIO                        I.GTC / I.GTC.ADS</t>
  </si>
  <si>
    <t>9470.672/25</t>
  </si>
  <si>
    <t>232001.0002815/2025-37</t>
  </si>
  <si>
    <t>Prestação de serviço de manutenção e suporte dos sistemas de gerenciamento do ciclo do sangue, HEMOTE PLUS.</t>
  </si>
  <si>
    <t>9345.620/22</t>
  </si>
  <si>
    <t>2320.01.0008056/2019-71</t>
  </si>
  <si>
    <t>Sompo Seguros S.A.</t>
  </si>
  <si>
    <t>Prestação de seguro patrimonial.</t>
  </si>
  <si>
    <t>9326.075/22</t>
  </si>
  <si>
    <r>
      <t xml:space="preserve">9326075     </t>
    </r>
    <r>
      <rPr>
        <b/>
        <sz val="10"/>
        <color rgb="FFFF0000"/>
        <rFont val="Arial"/>
        <family val="2"/>
      </rPr>
      <t xml:space="preserve"> 9325354</t>
    </r>
  </si>
  <si>
    <t>2320.01.0012700/2021-98</t>
  </si>
  <si>
    <t>Spectrolab Tecnologia Científica Ltda.</t>
  </si>
  <si>
    <t>Prestação de serviço de manutenção e reparos nos equipamentos Cryoextra e Cryoplus4.</t>
  </si>
  <si>
    <t>9408.851/24</t>
  </si>
  <si>
    <t>2320.01.0005830/2023-21</t>
  </si>
  <si>
    <t>Prestação de serviços de manutenção em freezers de congelamento e armazenamento de células.</t>
  </si>
  <si>
    <t>9441.585/24</t>
  </si>
  <si>
    <t>2320.01.0005624/2024-51</t>
  </si>
  <si>
    <t>Speedlabor Diagnósticos Ltda - EPP.</t>
  </si>
  <si>
    <t>Aquisição de sistema analítico completo, com equipamento em comodato e reagentes para identificação e quantificação de hemoglobinas "anormais".</t>
  </si>
  <si>
    <t>9368.352/23</t>
  </si>
  <si>
    <t>2320.01.0004495/2022-82</t>
  </si>
  <si>
    <t>Tecnogera - Locação e Transformação de Energia S/A</t>
  </si>
  <si>
    <t>Locação de equipamentos de geração e distribuição de energia.</t>
  </si>
  <si>
    <t>2320.01.0011899/2025-82</t>
  </si>
  <si>
    <t>Locação de equipamentos para realização de procedimentos de coleta por Aférese de plaquetas e de hemácias.</t>
  </si>
  <si>
    <t>9470.326/25</t>
  </si>
  <si>
    <t>2320.01.0007809/2024-32</t>
  </si>
  <si>
    <t>Tesla Instalações Elétricas Ltda.</t>
  </si>
  <si>
    <t>Prestação de serviços de reforma das instalações elétricas das Unidades de Uberaba e Juiz de Fora.</t>
  </si>
  <si>
    <t>9429.660/24</t>
  </si>
  <si>
    <t>2320.01.0012627/2023-26</t>
  </si>
  <si>
    <t>Ticket Gestão em Manutenção EZC S/A.</t>
  </si>
  <si>
    <t>Serviço de gestão e manutenção preventiva e corretiva da frota de veículos.</t>
  </si>
  <si>
    <t>9456.372/25</t>
  </si>
  <si>
    <t>2320.01.0001113/2025-13</t>
  </si>
  <si>
    <t>Tim S.A.</t>
  </si>
  <si>
    <t>Serviço Móvel Pessoal (SMP), englobando tráfego de dados e acesso à Internet, serviços telefônicos Modalidade Locais, Modalidade Longa Distância Nacional, para ligações exclusivamente originadas dos terminais móveis di Plano Corporativo, e fornecimento dos equipamentos necessários.</t>
  </si>
  <si>
    <t>9261.685/20</t>
  </si>
  <si>
    <t>2320.01.0013764/2020-85</t>
  </si>
  <si>
    <r>
      <t xml:space="preserve">Transat Telecomunicações Via Satélite Eireli - </t>
    </r>
    <r>
      <rPr>
        <b/>
        <sz val="10"/>
        <color rgb="FFFF0000"/>
        <rFont val="Arial"/>
        <family val="2"/>
      </rPr>
      <t>(Contrato corporativo)</t>
    </r>
  </si>
  <si>
    <t>Contratação de serviços de telecomunicações necessários à implantação, operação, manutenção e gerenciamento de Rede IP Multisserviços abrangendo os Municípios do Estado de Minas Gerais, Lote 04.</t>
  </si>
  <si>
    <t>9447.336/25</t>
  </si>
  <si>
    <t>2320.01.0011124/2025-55</t>
  </si>
  <si>
    <t>TSS Serviços Técnicos Ltda</t>
  </si>
  <si>
    <t>Prestação de serviços técnicos de manutenção preventiva mensal e manutenção corretiva ilimitada, sob demanda, dos equipamentos de ar condicionado da Unidade de Coleta e Transfusão ESTAÇÃO BH.</t>
  </si>
  <si>
    <t>UL Química e Científica Ltda</t>
  </si>
  <si>
    <t>2320.01.0004077/2024-13</t>
  </si>
  <si>
    <t>Veolia Water Technologies Brasil Ltda</t>
  </si>
  <si>
    <t>Prestação de Serviço de locação de sistema de purificação de água</t>
  </si>
  <si>
    <t>9443.594/24</t>
  </si>
  <si>
    <t>2320.01.0013220/2024-17</t>
  </si>
  <si>
    <r>
      <t xml:space="preserve">Vibra Energia  S.A                                           </t>
    </r>
    <r>
      <rPr>
        <b/>
        <sz val="10"/>
        <color rgb="FFFF0000"/>
        <rFont val="Arial"/>
        <family val="2"/>
      </rPr>
      <t>(Contrato Corporativo)</t>
    </r>
  </si>
  <si>
    <t>Fornecimento de combustível (gasolina comum, óleo diesel subtipo S-10 e álcool automotivo/etanol hidratado) nos postos de abastecimento que compõem a rede de postos próprios do Estado de Minas Gerais.</t>
  </si>
  <si>
    <t>9445.722/24</t>
  </si>
  <si>
    <t>2320.01.0014970/2024-06</t>
  </si>
  <si>
    <t>Voetur Turismo e Representações Ltda.</t>
  </si>
  <si>
    <t>Compra de passagens aéreas e rodoviárias.</t>
  </si>
  <si>
    <t>Dorian Daisy Sislan dos Santos Coelho</t>
  </si>
  <si>
    <t>9472.311/25</t>
  </si>
  <si>
    <t>2320.01.0001050/2025-65</t>
  </si>
  <si>
    <t>Vyttra Diagnósticos S.A</t>
  </si>
  <si>
    <t>Aquisição de sistema analítico completo, com reagentes de hemograma e reticulócitos e equipamento em comodato</t>
  </si>
  <si>
    <t>9424.417/24</t>
  </si>
  <si>
    <t>2320.01.0010469/2023-92</t>
  </si>
  <si>
    <t>WF Tecnologia CientÍfica Ltda</t>
  </si>
  <si>
    <t xml:space="preserve"> Prestação de serviços de Manutenção Preventiva Mensal/corretivas necessárias para as 2(duas) Câmaras Frigoríficas +4C e -30°C</t>
  </si>
  <si>
    <t>UDI.GAD                   DGI</t>
  </si>
  <si>
    <t xml:space="preserve"> Renata Léa Silva Souza </t>
  </si>
  <si>
    <t>9447.522/25</t>
  </si>
  <si>
    <t>2320.01.0001006/2024-92</t>
  </si>
  <si>
    <t>Prestação de serviço de manutenção preventiva e calibração semestral, corretivas ilimitadas em Aparelhos Doppler Transcraniano para diagnóstico médico.</t>
  </si>
  <si>
    <t>9471.921/25</t>
  </si>
  <si>
    <t>2320.01.0015508/2024-30</t>
  </si>
  <si>
    <t>Prestação de serviços de manutenção preventiva semestral e manutenção corretiva ilimitada e reparo do vácuo, incluindo todo e qualquer tipo de mão de obra, com o fornecimento de peças, para o Tanque de Armazenamento de Nitrogênio Líquido, marca MVE, modelo Fusion 1526 (MVE)</t>
  </si>
  <si>
    <t>9346.009/22</t>
  </si>
  <si>
    <t>2320.01.0008367/2022-07</t>
  </si>
  <si>
    <t>White Martins Gases Industriais Ltda</t>
  </si>
  <si>
    <t>Aquisição de nitrogênio medicinal liquefeito, com tanque em comodato para o CETEBIO da Fundação Hemominas</t>
  </si>
  <si>
    <t>9412.818/24</t>
  </si>
  <si>
    <t>2320.01.0001243/2023-98</t>
  </si>
  <si>
    <t>Xertica Brasil Ltda</t>
  </si>
  <si>
    <t>Prestação de serviço especializado em desenvolvimento de sistemas de informação para viabilização de projeto de robô captador de doadores.</t>
  </si>
  <si>
    <t>André Luiz Pereira</t>
  </si>
  <si>
    <t>9294.644/21</t>
  </si>
  <si>
    <t>2320.01.0013617/2021-74</t>
  </si>
  <si>
    <t>ZAP MUSIC E DEDETIZADORA LTDA</t>
  </si>
  <si>
    <t>Prestação de serviço de  limpeza e tratamento de caixas de água e reservatórios (Lotes 03 e 06).</t>
  </si>
  <si>
    <t>Márcia Regina Luis (Lote 03)                                Gulliver Fabrício Vieira Rocha (Lote 06)</t>
  </si>
  <si>
    <t>Maria Cristina Gomes de Araújo Botelho               Maria José Moreira</t>
  </si>
  <si>
    <t>I.GTC.ADS / I.GTC</t>
  </si>
  <si>
    <t>SJR.GAD / SJR.A.COM</t>
  </si>
  <si>
    <t>T.GCQ / DGI.ENC</t>
  </si>
  <si>
    <t>T.GSA / T.GSA.SUP</t>
  </si>
  <si>
    <t>TEC /I.GTC.ADS</t>
  </si>
  <si>
    <t>JFO.A.MAT / GOV.A.MAT /  I.GIF.MPR</t>
  </si>
  <si>
    <t>GAD.HBH / HBH.GTE</t>
  </si>
  <si>
    <t>T.GLA / T.GLA.HLA</t>
  </si>
  <si>
    <t>Panificação Betel Ltda</t>
  </si>
  <si>
    <t>2320.01.0006980/2025-05</t>
  </si>
  <si>
    <t>9479.357/25</t>
  </si>
  <si>
    <t>Prestação de serviços de fornecimento de lanche para os doadores de sangue do Hemocentro Regional de Governador Valadares (Lote 01).</t>
  </si>
  <si>
    <t>9480.390/25</t>
  </si>
  <si>
    <t>2320.01.0011983/2025-45</t>
  </si>
  <si>
    <t>Locação de equipamentos de hemoterapia, com prestação de serviços de manutenção, preventiva, corretiva e calibração (Lote 01 e Lote 02).</t>
  </si>
  <si>
    <t>9480.536/25</t>
  </si>
  <si>
    <t>22320.01.0014377/2025-09</t>
  </si>
  <si>
    <t>Contratação de prestação de serviços de manutenção e reparos em equipamentos e materiais de laboratório (lote 02, 03 e 04).</t>
  </si>
  <si>
    <t>9480.463/25</t>
  </si>
  <si>
    <t>2320.01.0010263/2025-22</t>
  </si>
  <si>
    <t>Biohealth Comércio e Importação de Equipamentos e Produtos Médicos Ltda</t>
  </si>
  <si>
    <t>Aquisição de cânula uso laboratório</t>
  </si>
  <si>
    <t>Victor Adler Oliveira</t>
  </si>
  <si>
    <t>9440.672/24</t>
  </si>
  <si>
    <t>2320.01.0007173/2024-35</t>
  </si>
  <si>
    <t>CEI - Comércio, Exportação e Importação de Materiais Médicos Ltda.</t>
  </si>
  <si>
    <t>Aquisição de dispositivo estéril para transferência de componentes sanguíneos - Polling Set.</t>
  </si>
  <si>
    <t>2320.01.0015058/2025-52</t>
  </si>
  <si>
    <t>9459.853/25</t>
  </si>
  <si>
    <t>BRASIL TECPAR SERVIÇOS DE TELECOMUNICAÇÕES S.A</t>
  </si>
  <si>
    <t>Fabrine Juliana Fabricio Costa / Emanuel Camilo de Oliveira</t>
  </si>
  <si>
    <t>9459.845/25</t>
  </si>
  <si>
    <t>2320.01.0014885/2025-67</t>
  </si>
  <si>
    <t>Contratação de serviços de telecomunicações necessários à implantação, operação, manutenção e gerenciamento de Rede IP Multiserviços, de serviços de valor adicionado e de serviço de trânsito e acesso à internet, além de fornecimento de informações para a administração pública (lote 01), visando atender os Órgãos e Entidades Anuentes.</t>
  </si>
  <si>
    <t>Contratação de serviços de telecomunicações necessários à implantação, operação, manutenção e gerenciamento de rede IP Multiserviços, de serviços de valor adicionado e de serviço de trânsito e acesso à internet, além de fornecimento de informações para a administração pública (lote 12), visando atender os Órgãos e Entidades Anuentes.</t>
  </si>
  <si>
    <t>9459.848/25</t>
  </si>
  <si>
    <t>2320.01.0015052/2025-20</t>
  </si>
  <si>
    <t>Vogel Soluções em Telecomunicações e Informática S.A</t>
  </si>
  <si>
    <t>Contratação de serviços de telecomunicações necessários à implantação, operação, manutenção e gerenciamento de Rede IP Multiserviços, de serviços de valor adicionado e de serviço de trânsito e acesso à internet, além de fornecimento de informações para a administração pública (lote 06), visando atender os Órgãos e Entidades Anuentes.</t>
  </si>
  <si>
    <t>9459.850/25</t>
  </si>
  <si>
    <t>2320.01.0015055/2025-36</t>
  </si>
  <si>
    <t>American Tower do Brasil - Comunicação Multimídia Ltda.</t>
  </si>
  <si>
    <t>Contratação de serviços de telecomunicações necessários à implantação, operação, manutenção e gerenciamento de rede IP Multiserviços, de serviços de valor adicionado e de serviço de trânsito e acesso à internet, além de fornecimento de informações para a administração pública (lote 07 e 09), visando atender os Órgãos e Entidades Anuentes.</t>
  </si>
  <si>
    <t>9459.851/25</t>
  </si>
  <si>
    <t>2320.01.0015056/2025-09</t>
  </si>
  <si>
    <t>Sempre Telecomunicações Ltda.</t>
  </si>
  <si>
    <t>Contratação de serviços de telecomunicações necessários à implantação, operação, manutenção e gerenciamento de rede IP Multiserviços, de serviços de valor adicionado e de serviço de trânsito e acesso à internet, além de fornecimento de informações para a administração pública (lote 08 e 10), visando atender os Órgãos e Entidades Anuentes.</t>
  </si>
  <si>
    <t>9459.852/25</t>
  </si>
  <si>
    <t>2320.01.0015057/2025-79</t>
  </si>
  <si>
    <t>SITELBRA - Sistema de Telecomunicações do Brasil Ltda.</t>
  </si>
  <si>
    <t>Contratação de serviços de telecomunicações necessários à implantação, operação, manutenção e gerenciamento de rede IP Multiserviços, de serviços de valor adicionado e de serviço de trânsito e acesso à internet, além de fornecimento de informações para a administração pública (lote 11), visando atender os Órgãos e Entidades Anuentes.</t>
  </si>
  <si>
    <t>9459.854/25</t>
  </si>
  <si>
    <t>2320.01.0015060/2025-95</t>
  </si>
  <si>
    <t>Pulsar Brasil Telecomunicações S.A.</t>
  </si>
  <si>
    <t>Contratação de serviços de telecomunicações necessários à implantação, operação, manutenção e gerenciamento de rede IP Multiserviços, de serviços de valor adicionado e de serviço de trânsito e acesso à internet, além de fornecimento de informações para a administração pública (lote 14), visando atender os Órgãos e Entidades Anuentes.</t>
  </si>
  <si>
    <t>9481.159/25</t>
  </si>
  <si>
    <t>2320.01.0009365/2024-21</t>
  </si>
  <si>
    <t>Cristina Panificações Ltda.</t>
  </si>
  <si>
    <t>Prestação de serviços de lanches para o doador de sangue de Patos de Minas.</t>
  </si>
  <si>
    <t>9481.268/25</t>
  </si>
  <si>
    <t>2320.01.0005864/2025-67</t>
  </si>
  <si>
    <t>GX Assessoria e Consultoria de Licitações Ltda</t>
  </si>
  <si>
    <t>DIV.GAD</t>
  </si>
  <si>
    <t>9481.461/25</t>
  </si>
  <si>
    <t>2320.01.0001175/2025-85</t>
  </si>
  <si>
    <t>Aquisição de tampa uso laboratório (Lote 02).</t>
  </si>
  <si>
    <t>G.GLQ.ADM / T.GLA</t>
  </si>
  <si>
    <t>Saraiva Corrêa Organizações Ltda.</t>
  </si>
  <si>
    <t>Jacqueline Kelly Peixoto</t>
  </si>
  <si>
    <t>2320.01.0008907/2025-65</t>
  </si>
  <si>
    <t>9481.854/25</t>
  </si>
  <si>
    <t>Aquisição de lanceta descartável.</t>
  </si>
  <si>
    <t>Ronaldo Machado Silva</t>
  </si>
  <si>
    <t>LBF Comércio e Serviços Ltda</t>
  </si>
  <si>
    <t>2320.01.0015817/2025-26</t>
  </si>
  <si>
    <t>9481.926/25</t>
  </si>
  <si>
    <t>Maurício Colombini Martins</t>
  </si>
  <si>
    <t>9481.974/25</t>
  </si>
  <si>
    <t>2320.01.0015815/2025-80</t>
  </si>
  <si>
    <t>Compra de anticorpos (lote 01).</t>
  </si>
  <si>
    <t>Prestação de serviços de outsourcing de impressão.</t>
  </si>
  <si>
    <t>9482.009/25</t>
  </si>
  <si>
    <t>2320.01.0009587/2025-38</t>
  </si>
  <si>
    <t>Iara Simões Xavier</t>
  </si>
  <si>
    <t>9482.020/25</t>
  </si>
  <si>
    <t>2320.01.0015891/2025-65</t>
  </si>
  <si>
    <t>Aquisição de reagentes para testes imunohematológicos (Lotes 02 e 05).</t>
  </si>
  <si>
    <t>Ariane Ribeiro da Silva</t>
  </si>
  <si>
    <t>PRODEMGE - INF. 5333.00</t>
  </si>
  <si>
    <t>9481.582/25</t>
  </si>
  <si>
    <t>Prestação de serviços de informática que deve ser executado conforme condições insertas na proposta comercial e termo de referência que, independentemente de transcrição, integram este contrato.</t>
  </si>
  <si>
    <t>9482.080/25</t>
  </si>
  <si>
    <t>2320.01.0005424/2025-16</t>
  </si>
  <si>
    <t>Padaria e Confeitaria da Praça Ltda</t>
  </si>
  <si>
    <t>Prestação de serviços de fornecimento de lanches preparados por terceiros.</t>
  </si>
  <si>
    <t>9483.072/25</t>
  </si>
  <si>
    <t>2320.01.0016094/2025-16</t>
  </si>
  <si>
    <t>Aquisição de reagentes para testes imunohematológicos (Lote 06).</t>
  </si>
  <si>
    <t>MA Sandoval LTDA</t>
  </si>
  <si>
    <t>Aquisição de reagentes para testes imunohematológicos (Lotes 03 e 04),</t>
  </si>
  <si>
    <t>9483.073/25</t>
  </si>
  <si>
    <t>9483.051/25</t>
  </si>
  <si>
    <t>Aquisição de reagentes para testes imunohematologicos (Lote 01).</t>
  </si>
  <si>
    <t>9483.096/25</t>
  </si>
  <si>
    <t>2320.01.0004608/2025-29</t>
  </si>
  <si>
    <t>AACP  Serviço Ambiental Ltda</t>
  </si>
  <si>
    <t>Prestação de serviços de análise da qualidade da água da edificação do Hemocentro Regional de Uberaba da Fundação Hemominas.</t>
  </si>
  <si>
    <t>URA.GAD</t>
  </si>
  <si>
    <t>Maria Luíza Pinheiro</t>
  </si>
  <si>
    <t>9483.915/25</t>
  </si>
  <si>
    <t>2320.01.0011596/2025-18</t>
  </si>
  <si>
    <t>CENTERLAB - Central de Artigos Para Laboratórios</t>
  </si>
  <si>
    <t>Compra de reagente dosagem de proteína.</t>
  </si>
  <si>
    <t>9484.054/25</t>
  </si>
  <si>
    <t>2320.01.0016050/2025-40</t>
  </si>
  <si>
    <t>Cellco Biotec do Brasil Ltda.</t>
  </si>
  <si>
    <t>Aquisição de reagentes para testes imunohematológicos (Lotes 09, 10, 15 e 16).</t>
  </si>
  <si>
    <t>9484.136/25</t>
  </si>
  <si>
    <t>2320.01.0016302/2025-26</t>
  </si>
  <si>
    <t>Aquisição de gêneros alimentícios para o doador de sangue de Uberlândia (Lote 02).</t>
  </si>
  <si>
    <t>UDI.GAD      GAD.MÇU</t>
  </si>
  <si>
    <t>João Victor Ferreira Santos</t>
  </si>
  <si>
    <t>Patrícia Santos de Almeida Fernandes</t>
  </si>
  <si>
    <t>2320.01.0016275/2025-76</t>
  </si>
  <si>
    <t>9483.939/25</t>
  </si>
  <si>
    <t>Prestação de serviços de desinsetização e desratização (Lotes 06, 07, 14 e 16).</t>
  </si>
  <si>
    <t>9483.932/25</t>
  </si>
  <si>
    <t>2320.01.0016237/2025-35</t>
  </si>
  <si>
    <t>Prestação de serviços de desinsetização e desratização (Lotes 01, 04, 05, 08, 09 e 12).</t>
  </si>
  <si>
    <t>2320.01.0016217/2025-90</t>
  </si>
  <si>
    <t>G.GLQ.ADM / HBH.T.LHEM</t>
  </si>
  <si>
    <t>Dedetizadora Itabirito Ltda.</t>
  </si>
  <si>
    <t>9483.937/25</t>
  </si>
  <si>
    <t>2320.01.0016259/2025-23</t>
  </si>
  <si>
    <t>Prestação de serviços de desinsetização e desratização (Lotes 02, 03, 10, 13 e 15).</t>
  </si>
  <si>
    <t>2320.01.0001373/2025-74</t>
  </si>
  <si>
    <t>9483.074/25</t>
  </si>
  <si>
    <t>2320.01.0008329/2025-54</t>
  </si>
  <si>
    <t>Lidiane Barbosa Vilela</t>
  </si>
  <si>
    <t>9483.043/25</t>
  </si>
  <si>
    <t>2320.01.0016087/2025-11</t>
  </si>
  <si>
    <t>Aquisição de reagentes para testes imunohematológicos (Lotes 11,12 e 13).</t>
  </si>
  <si>
    <t>D Gusto Pães e Rotisseria Ltda ME</t>
  </si>
  <si>
    <t>9484.285/25</t>
  </si>
  <si>
    <t>2320.01.0016379/2025-81</t>
  </si>
  <si>
    <t>Fornecimento de gêneros alimentícios para o doador de sangue de Uberândia (Lotes 03 e 04).</t>
  </si>
  <si>
    <t>9484.351/25</t>
  </si>
  <si>
    <t>2320.01.0007390/2025-90</t>
  </si>
  <si>
    <t>Prestação de serviçoss de lanche para os doadores de sangue do Hemonúcleo de Ponte Nova (Lotes 01, 02 e 03).</t>
  </si>
  <si>
    <t>Gabriela Oliveira Ribeiro Caldas ME</t>
  </si>
  <si>
    <t>9484.348/25</t>
  </si>
  <si>
    <t>2320.01.0016399/2025-26</t>
  </si>
  <si>
    <t>Prestação de serviços de desinsetização e desratização (Loe 11).</t>
  </si>
  <si>
    <t>Raphael Bastos Florentino</t>
  </si>
  <si>
    <t>Márcia Regina Luis Victor Valente Campos              Denise do Socorro Guimarães           Marco Paulo Dias Canabrava</t>
  </si>
  <si>
    <t>Alessandra Cristina Menezes Frattezi Santos                   Nilba Valéria Pinheiro de Oliveira             João dos Reis Pagliuso           Marcelo Fabri Leandro              Adauto Rocha dos Santos</t>
  </si>
  <si>
    <t>Nilza de Melo Pereira Hamilton Silva    Dennis de Oliveira Sípoli                       Ana Lúcia Fernandes Miranda Cristina de Freitas Torres Maria Lúcia Soares de Moura Rosângela Freitas de Souza Bruno Sousa Macedo Maria Goreth Oliveira Sobreira              Daniel Nascimento Salgado              Heleno de Lima Marques</t>
  </si>
  <si>
    <t>20/11/2024</t>
  </si>
  <si>
    <t>9486.623/25</t>
  </si>
  <si>
    <t>Energisa Minas Rio - Distribuidora de Energia S.A.</t>
  </si>
  <si>
    <t>Prestação de serviços de fornecimento de energia elétrica para o Hemonúcleo de Manhuaçu.</t>
  </si>
  <si>
    <t>Amazônia Indústria e Comércio Ltda.</t>
  </si>
  <si>
    <t>9488.022/25</t>
  </si>
  <si>
    <t>2320.01.0017299/2025-73</t>
  </si>
  <si>
    <t>Aquisiição de biscoito cookie.</t>
  </si>
  <si>
    <t>G.GLQ.ADM         T.GSA.SUP</t>
  </si>
  <si>
    <t>9488.036/25</t>
  </si>
  <si>
    <t>2320.01.0003458/2025-39</t>
  </si>
  <si>
    <t>DCA Manutenção de Elevadores Ltda. - ME</t>
  </si>
  <si>
    <t>9486.894/25</t>
  </si>
  <si>
    <t>2320.01.0010100/2025-58</t>
  </si>
  <si>
    <t>Prestação de serviços de manutenção preventiva e corretiva em elevador do Hemocentro Regional de Montes Claros.</t>
  </si>
  <si>
    <t>Adelvanio Francisco Lara - ME</t>
  </si>
  <si>
    <t>9486.860/25</t>
  </si>
  <si>
    <t>2320.01.0001606/2025-88</t>
  </si>
  <si>
    <t>Prestação de serviços de lanche para os doadores de sangue do Hemocentro Regional de Passos.</t>
  </si>
  <si>
    <t>PAS.GAD</t>
  </si>
  <si>
    <t>Tânia Aparecida Piantino</t>
  </si>
  <si>
    <t>Weberson Luiz Mariano</t>
  </si>
  <si>
    <t>Brasoftware Informática Ltda.</t>
  </si>
  <si>
    <t>2320.01.0014479/2025-68</t>
  </si>
  <si>
    <t>9486.895/25</t>
  </si>
  <si>
    <t>Compra Central - Licenças Microsoft</t>
  </si>
  <si>
    <t>Concrete Engenharia e Serviços Ltda.</t>
  </si>
  <si>
    <t>9488.034/25</t>
  </si>
  <si>
    <t>2320.01.0006027/2025-31</t>
  </si>
  <si>
    <t>Prestação de seviços de engenharia/arrquitetura para realizar reforma do prédio do Hemocentro de Uberlândia.</t>
  </si>
  <si>
    <t>Luciano Magalhães Chaves</t>
  </si>
  <si>
    <t>Áudio Mister Mix Ltda.</t>
  </si>
  <si>
    <t>2320.01.0006275/2025-28</t>
  </si>
  <si>
    <t>9489.138/25</t>
  </si>
  <si>
    <t>Pretação de serviços de movimentação de dois analisadores PK 7300.</t>
  </si>
  <si>
    <t>2320.01.0017594/2025-62</t>
  </si>
  <si>
    <t>9490.295/25</t>
  </si>
  <si>
    <t>Aquisição de insumos médicos hospitalares (Lote 06).</t>
  </si>
  <si>
    <t>9489.279/25</t>
  </si>
  <si>
    <t>2320.01.0017583/2025-68</t>
  </si>
  <si>
    <t>DCB Distribuidora Cirúrgica Ltda.</t>
  </si>
  <si>
    <t>Aquisição de insumos médicos hospitalares (Lote 05).</t>
  </si>
  <si>
    <t>Fornecimento de lanches prontos e preparados por terceiros, prestados por pessoa jurídica (Lote 01).</t>
  </si>
  <si>
    <t>9490.818/25</t>
  </si>
  <si>
    <t>2320.01.0001595/2025-94</t>
  </si>
  <si>
    <t>Sameh Soluções Hospitalares Ltda</t>
  </si>
  <si>
    <t>Aquisição de agulha múltipla para coleta à vácuo.</t>
  </si>
  <si>
    <t>Anna Luiza Leandro Fernandes Moreira</t>
  </si>
  <si>
    <t>B &amp; F Lavagem Automotiva e Predial Ltda.</t>
  </si>
  <si>
    <t>2320.01.0005897/2025-49</t>
  </si>
  <si>
    <t>9492.113/25</t>
  </si>
  <si>
    <t>Prestação de serviços de higienização e limpeza de veículos.</t>
  </si>
  <si>
    <t>Roger Cássio Neves de Aguiar</t>
  </si>
  <si>
    <t>2320.01.0005681/2025-61</t>
  </si>
  <si>
    <t>9492.001/25</t>
  </si>
  <si>
    <t>Prestação de serviços de monitoramento da qualidade do ar das áreas climatizadas do Hemocentro Regional de Juiz de Fora,</t>
  </si>
  <si>
    <r>
      <t xml:space="preserve">9409714             </t>
    </r>
    <r>
      <rPr>
        <b/>
        <sz val="10"/>
        <color rgb="FFFF0000"/>
        <rFont val="Arial"/>
        <family val="2"/>
      </rPr>
      <t>9401699</t>
    </r>
    <r>
      <rPr>
        <sz val="10"/>
        <color theme="1"/>
        <rFont val="Arial"/>
        <family val="2"/>
      </rPr>
      <t xml:space="preserve">        </t>
    </r>
    <r>
      <rPr>
        <b/>
        <sz val="8"/>
        <color rgb="FFFF0000"/>
        <rFont val="Arial"/>
        <family val="2"/>
      </rPr>
      <t>(n° válido no SEI)</t>
    </r>
  </si>
  <si>
    <r>
      <t xml:space="preserve">9409.714/24 </t>
    </r>
    <r>
      <rPr>
        <b/>
        <sz val="10"/>
        <color rgb="FFFF0000"/>
        <rFont val="Arial"/>
        <family val="2"/>
      </rPr>
      <t>9401.699/23</t>
    </r>
    <r>
      <rPr>
        <sz val="10"/>
        <color theme="1"/>
        <rFont val="Arial"/>
        <family val="2"/>
      </rPr>
      <t xml:space="preserve">    </t>
    </r>
    <r>
      <rPr>
        <b/>
        <sz val="8"/>
        <color rgb="FFFF0000"/>
        <rFont val="Arial"/>
        <family val="2"/>
      </rPr>
      <t>(n° válido no SEI</t>
    </r>
    <r>
      <rPr>
        <sz val="10"/>
        <color rgb="FFFF0000"/>
        <rFont val="Arial"/>
        <family val="2"/>
      </rPr>
      <t>)</t>
    </r>
  </si>
  <si>
    <t>9484.063/25</t>
  </si>
  <si>
    <t>GOV.A.COM / GOV.A.MAT</t>
  </si>
  <si>
    <t>GOV.A.COM           GOV.A.MAT</t>
  </si>
  <si>
    <t>CETEBIO  DGI.ENC</t>
  </si>
  <si>
    <t>9493.095/25</t>
  </si>
  <si>
    <t>2320.01.0012298/2024-79</t>
  </si>
  <si>
    <t>Prestação de serviços de fornecimento de refresco pronto para beber, com comodato do equipamento, aos doadores de sangue do Hemocentro de Montes Claros.</t>
  </si>
  <si>
    <t>Renata Samantha Martins Blasco</t>
  </si>
  <si>
    <t>2320.01.0006918/2025-30</t>
  </si>
  <si>
    <t>Contratação de serviços técnicos de manutenção preventiva semestral, manutenção corretiva ilimitada, incluindo todo e qualquer tipo de mão de obra com o fornecimento de peças, necessários ao perfeito funcionamento e conservação de 01 (um) Analisador Automático de Células Sanguíneas, marca Sysmex XN 1000</t>
  </si>
  <si>
    <t>9437.154/25</t>
  </si>
  <si>
    <t>9493.101/26</t>
  </si>
  <si>
    <t> 2320.01.0005700/2025-33</t>
  </si>
  <si>
    <t>9493.120/26</t>
  </si>
  <si>
    <t>Felipe Garabini
Antunes</t>
  </si>
  <si>
    <t>9493.150/26</t>
  </si>
  <si>
    <t>2320.01.0010388/2025-42</t>
  </si>
  <si>
    <t>ABC Empreendimentos Segurança e Incêndio ltda</t>
  </si>
  <si>
    <t>9493.215/2026</t>
  </si>
  <si>
    <t>2320.01.0012716/2025-42</t>
  </si>
  <si>
    <t>Compra de reagentes e prestação de serviços de manutenção corretiva com fornecimento de peças, preventiva e calibração dos contadores hematológicos ABX Micros 60 da Fundação Hemominas - Unidades: JFO, MOC, GOV. UDI, URA e Belo Horizonte.</t>
  </si>
  <si>
    <t>Alexander Lúcio de Sá Araújo</t>
  </si>
  <si>
    <t>Victor Valente Campos/Deivandro Lessa</t>
  </si>
  <si>
    <t>André Meireles Fontes/Bruno Sousa Macedo</t>
  </si>
  <si>
    <t>2320.01.0011109/2024-75</t>
  </si>
  <si>
    <t>9493.222/26</t>
  </si>
  <si>
    <t>2320.01.0016092/2025-70</t>
  </si>
  <si>
    <t>2320.01.0016394/2025-64</t>
  </si>
  <si>
    <t>Compra de insumos para criopreservação de células da medula óssea: bolsa de transferência 600ml / meio de cultura metilcelulose.</t>
  </si>
  <si>
    <t>Marcia Cristina de Almeida</t>
  </si>
  <si>
    <t>2320.01.0008039/2024-30</t>
  </si>
  <si>
    <t>9493.151/2026</t>
  </si>
  <si>
    <r>
      <t>Thiago Euzébio dos Santo</t>
    </r>
    <r>
      <rPr>
        <b/>
        <sz val="10"/>
        <color rgb="FF000000"/>
        <rFont val="Arial"/>
        <family val="2"/>
      </rPr>
      <t>s</t>
    </r>
  </si>
  <si>
    <t>Rafael Gomes dos Santos</t>
  </si>
  <si>
    <t>9493.209/2026</t>
  </si>
  <si>
    <t>2320.01.0015330/2025-80</t>
  </si>
  <si>
    <t>2320.01.0017252/2025-81</t>
  </si>
  <si>
    <t>9493.404/2026</t>
  </si>
  <si>
    <t>T.GSA.SUP</t>
  </si>
  <si>
    <t>Maria José Souza Trancoso</t>
  </si>
  <si>
    <t>2320.01.0011734/2025-75</t>
  </si>
  <si>
    <t>9493.548/26</t>
  </si>
  <si>
    <t>2320.01.0001531/2026-73</t>
  </si>
  <si>
    <t>Souza Tech Service Ltda.</t>
  </si>
  <si>
    <t>Prestação de serviços manutenção preventiva e corretiva em sistema predial civil, elétrico, hidráulico, eletromecânico e de ar condicionado na Unidade de Juiz de fora.</t>
  </si>
  <si>
    <r>
      <t xml:space="preserve">03/02/2036 </t>
    </r>
    <r>
      <rPr>
        <b/>
        <sz val="10"/>
        <color rgb="FFFF0000"/>
        <rFont val="Arial"/>
        <family val="2"/>
      </rPr>
      <t>(LOTE 01)</t>
    </r>
    <r>
      <rPr>
        <b/>
        <sz val="10"/>
        <color theme="1"/>
        <rFont val="Arial"/>
        <family val="2"/>
      </rPr>
      <t xml:space="preserve"> 03/02/2027 </t>
    </r>
    <r>
      <rPr>
        <b/>
        <sz val="10"/>
        <color rgb="FFFF0000"/>
        <rFont val="Arial"/>
        <family val="2"/>
      </rPr>
      <t>(LOTE 02)</t>
    </r>
  </si>
  <si>
    <t>Márcia Cristina de Almeida</t>
  </si>
  <si>
    <t>2320.01.0006324/2025-63</t>
  </si>
  <si>
    <t>9494.484/26</t>
  </si>
  <si>
    <t>2320.01.0002298/2026-25</t>
  </si>
  <si>
    <t>Master Engenharia e Tecnologia Ltda.</t>
  </si>
  <si>
    <t>Prestação de seviços de manutenção preventiva e corretiva em aparelho de ar condicionado, com fornecimento de peças, para as Unidades ADC Av. Brasil, ADC Rua Grão Pará, BET, HJK e EST (Lote 03).</t>
  </si>
  <si>
    <t>JP Cirúrgica Ltda.</t>
  </si>
  <si>
    <t>2320.01.0015633/2025-47</t>
  </si>
  <si>
    <t>9494.509/25</t>
  </si>
  <si>
    <t>Compra de pipetas e tubos</t>
  </si>
  <si>
    <t>9481.293/25</t>
  </si>
  <si>
    <t>2320.01.0001882/2025-08</t>
  </si>
  <si>
    <t>Locação de equipamentos e aquisição de kits para realização de Aférese Terapêutica -Plasmaférese Terapêutica e Leucoaférese Terapêutica.</t>
  </si>
  <si>
    <t>T.AHH</t>
  </si>
  <si>
    <t>9494.479/26</t>
  </si>
  <si>
    <t>2320.01.0013140/2025-40</t>
  </si>
  <si>
    <t>Contratação dos serviços de Auditoria e Assessoramento do Programa de Acreditação AABB/ABHH no Sistema da Qualidade para Serviços de Banco de Sangue e Serviço de Transfusão (Hemocentro de Belo Horizonte) e Serviços de Terapia Celular (Cetebio).</t>
  </si>
  <si>
    <t>Prestação de serviços de manutenção e limpeza de jardins e de corte e/ou poda de árvores, contemplando o replantio com fornecimento de plantas e gramas nas áreas vegetadas do Hemonúcleo de Divinópolis</t>
  </si>
  <si>
    <t>Aquisição de Aquisição de Suco de Frutas Lote 01</t>
  </si>
  <si>
    <t>Contratação de serviços de limpeza e higienização de carpetes e poltronas de auditório.</t>
  </si>
  <si>
    <t>Sabores de Origem Ltda.</t>
  </si>
  <si>
    <t>9493.179/26</t>
  </si>
  <si>
    <t>2320.01.0001178/2026-98</t>
  </si>
  <si>
    <t>Logicron Serviços Ltda.</t>
  </si>
  <si>
    <t>Prestação de serviços instalação de novos equipamentos de ar-condicionado tipo Split (LOTE 2) na Unidade de Juiz de Fora.</t>
  </si>
  <si>
    <t>Izabela Batista Neiva</t>
  </si>
  <si>
    <t>Karen de Lima Prata / Izabela Batista Neiva</t>
  </si>
  <si>
    <t>Compra de água mineral</t>
  </si>
  <si>
    <t> Compra de solução aditiva para plaquetas</t>
  </si>
  <si>
    <t>Prestação de serviços de manutenção preventiva e corretiva em aparelhos de ar condicionado, com fornecimento de peças, para as unidades CETEBIO Lote 01 e HBH Lote 02</t>
  </si>
  <si>
    <t>Prestação de serviços de manutenção preventiva e corretiva ilimitada em capelas de fluxo laminar, com fornecimento de peças de reposição previstas e não previstas,</t>
  </si>
  <si>
    <t>DATA FINAL DA 1ª VIGÊNCIA</t>
  </si>
  <si>
    <t>VALOR ANUAL</t>
  </si>
  <si>
    <t>Mantiqueira Elevadores Ltda - EPP.</t>
  </si>
  <si>
    <t>2320.01.0013046/2025-56</t>
  </si>
  <si>
    <t>2320.01.0009009/2024-30</t>
  </si>
  <si>
    <t xml:space="preserve"> </t>
  </si>
  <si>
    <t>PRORROGÁVEL? SIM/NÃO</t>
  </si>
  <si>
    <t>DATA DE VIGÊNCIA INICIAL DO CONTRATO</t>
  </si>
  <si>
    <t xml:space="preserve"> PLANILHA DE CONTRATOS DE PRESTAÇÃO DE SERVIÇOS E AQUISIÇÕES DA FUNDAÇÃO HEMOMINAS  </t>
  </si>
  <si>
    <t>23/01/2026</t>
  </si>
  <si>
    <t xml:space="preserve">VALOR MENSAL </t>
  </si>
  <si>
    <t>9496.598/26</t>
  </si>
  <si>
    <t>2320.01.0011640/2025-91</t>
  </si>
  <si>
    <t>Prestação de serviços de execução de mobiliários técnicos, destinados a atender as necessidades estruturais do Núcleo Regional de Ponte Nova.</t>
  </si>
  <si>
    <t>Adryele Lucena de Araújo</t>
  </si>
  <si>
    <t>Renata Botrel de Paula</t>
  </si>
  <si>
    <t>PRODEMGE - INF. 5331.00</t>
  </si>
  <si>
    <t>2320.01.0018450/2025-36</t>
  </si>
  <si>
    <t>9495.736/26</t>
  </si>
  <si>
    <t>Prestação de serviços de tecnologia da informação que deve ser executado conforme condições insertas na proposta comercial e termo de referência que, independentemente de transcrição, integram este contrato.</t>
  </si>
  <si>
    <t>9497.081/26</t>
  </si>
  <si>
    <t>2320.01.0014671/2025-25</t>
  </si>
  <si>
    <t>Compra de soro anti-D IgG.</t>
  </si>
  <si>
    <t>Eduarda Bolina Santos</t>
  </si>
  <si>
    <t>9497.323/26</t>
  </si>
  <si>
    <t>2320.01.0003555/2026-36</t>
  </si>
  <si>
    <t>Aquisição de kits para coleta de células por Aférese.</t>
  </si>
  <si>
    <t>Fabiana Chagas Camargos Piassi</t>
  </si>
  <si>
    <t>2320.01.0016138/2021-04/2021-97</t>
  </si>
  <si>
    <t>Aquisição de suco de 1 L (lote 05).</t>
  </si>
  <si>
    <r>
      <t xml:space="preserve">09/11/2035 </t>
    </r>
    <r>
      <rPr>
        <b/>
        <sz val="10"/>
        <color rgb="FFFF0000"/>
        <rFont val="Arial"/>
        <family val="2"/>
      </rPr>
      <t>(LOTE 01)</t>
    </r>
    <r>
      <rPr>
        <b/>
        <sz val="10"/>
        <color theme="1"/>
        <rFont val="Arial"/>
        <family val="2"/>
      </rPr>
      <t xml:space="preserve">. 09/02/2026 </t>
    </r>
    <r>
      <rPr>
        <b/>
        <sz val="10"/>
        <color rgb="FFFF0000"/>
        <rFont val="Arial"/>
        <family val="2"/>
      </rPr>
      <t>(LOTES 02 E 03)</t>
    </r>
  </si>
  <si>
    <r>
      <t xml:space="preserve">Sim </t>
    </r>
    <r>
      <rPr>
        <b/>
        <sz val="10"/>
        <color rgb="FFFF0000"/>
        <rFont val="Arial"/>
        <family val="2"/>
      </rPr>
      <t xml:space="preserve">(LOTE 01) </t>
    </r>
    <r>
      <rPr>
        <b/>
        <sz val="10"/>
        <rFont val="Arial"/>
        <family val="2"/>
      </rPr>
      <t xml:space="preserve">Não            </t>
    </r>
    <r>
      <rPr>
        <b/>
        <sz val="10"/>
        <color rgb="FFFF0000"/>
        <rFont val="Arial"/>
        <family val="2"/>
      </rPr>
      <t xml:space="preserve"> </t>
    </r>
    <r>
      <rPr>
        <b/>
        <sz val="9"/>
        <color rgb="FFFF0000"/>
        <rFont val="Arial"/>
        <family val="2"/>
      </rPr>
      <t>(Lotes 02 E 03)</t>
    </r>
  </si>
  <si>
    <r>
      <t xml:space="preserve">09/11/2035       </t>
    </r>
    <r>
      <rPr>
        <b/>
        <sz val="8"/>
        <color rgb="FFFF0000"/>
        <rFont val="Arial"/>
        <family val="2"/>
      </rPr>
      <t>(LOTE 01)</t>
    </r>
    <r>
      <rPr>
        <b/>
        <sz val="10"/>
        <color rgb="FFFF0000"/>
        <rFont val="Arial"/>
        <family val="2"/>
      </rPr>
      <t>.</t>
    </r>
    <r>
      <rPr>
        <b/>
        <sz val="10"/>
        <color theme="1"/>
        <rFont val="Arial"/>
        <family val="2"/>
      </rPr>
      <t xml:space="preserve"> 09/02/2026     </t>
    </r>
    <r>
      <rPr>
        <b/>
        <sz val="8"/>
        <color rgb="FFFF0000"/>
        <rFont val="Arial"/>
        <family val="2"/>
      </rPr>
      <t>(LOTES 02 E 03)</t>
    </r>
  </si>
  <si>
    <r>
      <t xml:space="preserve">20/02/2026 </t>
    </r>
    <r>
      <rPr>
        <b/>
        <sz val="9"/>
        <color rgb="FFFF0000"/>
        <rFont val="Arial"/>
        <family val="2"/>
      </rPr>
      <t>(LOTES  02 E 03)</t>
    </r>
    <r>
      <rPr>
        <b/>
        <sz val="10"/>
        <color theme="1"/>
        <rFont val="Arial"/>
        <family val="2"/>
      </rPr>
      <t xml:space="preserve"> 20/11/2026  </t>
    </r>
    <r>
      <rPr>
        <b/>
        <sz val="9"/>
        <color rgb="FFFF0000"/>
        <rFont val="Arial"/>
        <family val="2"/>
      </rPr>
      <t>(LOTE 01)</t>
    </r>
  </si>
  <si>
    <r>
      <t xml:space="preserve"> 20/02/2026  </t>
    </r>
    <r>
      <rPr>
        <b/>
        <sz val="10"/>
        <color rgb="FFFF0000"/>
        <rFont val="Arial"/>
        <family val="2"/>
      </rPr>
      <t xml:space="preserve">(LOTES 02 E 03) </t>
    </r>
    <r>
      <rPr>
        <b/>
        <sz val="10"/>
        <rFont val="Arial"/>
        <family val="2"/>
      </rPr>
      <t xml:space="preserve">20/11/2035        </t>
    </r>
    <r>
      <rPr>
        <b/>
        <sz val="10"/>
        <color rgb="FFFF0000"/>
        <rFont val="Arial"/>
        <family val="2"/>
      </rPr>
      <t xml:space="preserve"> (LOTE 01)</t>
    </r>
  </si>
  <si>
    <t>9479.348/25</t>
  </si>
  <si>
    <t>2320.01.0005968/2024-75</t>
  </si>
  <si>
    <r>
      <t xml:space="preserve">24/20/2025 </t>
    </r>
    <r>
      <rPr>
        <b/>
        <sz val="10"/>
        <color rgb="FFFF0000"/>
        <rFont val="Arial"/>
        <family val="2"/>
      </rPr>
      <t>(LOTE 01)</t>
    </r>
    <r>
      <rPr>
        <b/>
        <sz val="10"/>
        <color theme="1"/>
        <rFont val="Arial"/>
        <family val="2"/>
      </rPr>
      <t xml:space="preserve"> 24/02/2025 </t>
    </r>
    <r>
      <rPr>
        <b/>
        <sz val="10"/>
        <color rgb="FFFF0000"/>
        <rFont val="Arial"/>
        <family val="2"/>
      </rPr>
      <t xml:space="preserve">(LOTE 02) </t>
    </r>
  </si>
  <si>
    <r>
      <t xml:space="preserve">Sim </t>
    </r>
    <r>
      <rPr>
        <b/>
        <sz val="10"/>
        <color rgb="FFFF0000"/>
        <rFont val="Arial"/>
        <family val="2"/>
      </rPr>
      <t xml:space="preserve">(LOTE 01) </t>
    </r>
    <r>
      <rPr>
        <b/>
        <sz val="10"/>
        <color theme="1"/>
        <rFont val="Arial"/>
        <family val="2"/>
      </rPr>
      <t xml:space="preserve">Não </t>
    </r>
    <r>
      <rPr>
        <b/>
        <sz val="10"/>
        <color rgb="FFFF0000"/>
        <rFont val="Arial"/>
        <family val="2"/>
      </rPr>
      <t xml:space="preserve">(LOTE 02) </t>
    </r>
  </si>
  <si>
    <r>
      <rPr>
        <b/>
        <sz val="10"/>
        <color theme="1"/>
        <rFont val="Arial"/>
        <family val="2"/>
      </rPr>
      <t xml:space="preserve">24/10/2034      </t>
    </r>
    <r>
      <rPr>
        <b/>
        <sz val="10"/>
        <color rgb="FFFF0000"/>
        <rFont val="Arial"/>
        <family val="2"/>
      </rPr>
      <t>(LOTE 01)</t>
    </r>
    <r>
      <rPr>
        <b/>
        <sz val="10"/>
        <color theme="1"/>
        <rFont val="Arial"/>
        <family val="2"/>
      </rPr>
      <t xml:space="preserve">       24/02/2025      </t>
    </r>
    <r>
      <rPr>
        <b/>
        <sz val="10"/>
        <color rgb="FFFF0000"/>
        <rFont val="Arial"/>
        <family val="2"/>
      </rPr>
      <t>(LOTE 02)</t>
    </r>
    <r>
      <rPr>
        <b/>
        <sz val="10"/>
        <color theme="1"/>
        <rFont val="Arial"/>
        <family val="2"/>
      </rPr>
      <t xml:space="preserve"> </t>
    </r>
  </si>
  <si>
    <r>
      <t xml:space="preserve">19/12/2028      </t>
    </r>
    <r>
      <rPr>
        <b/>
        <sz val="10"/>
        <color rgb="FFFF0000"/>
        <rFont val="Arial"/>
        <family val="2"/>
      </rPr>
      <t>(LOTE 04)</t>
    </r>
    <r>
      <rPr>
        <b/>
        <sz val="10"/>
        <color theme="1"/>
        <rFont val="Arial"/>
        <family val="2"/>
      </rPr>
      <t>.</t>
    </r>
  </si>
  <si>
    <t>sim</t>
  </si>
  <si>
    <t>MASTER ENGENHARIA E TECNOLOGIA LTDA.</t>
  </si>
  <si>
    <t>o estabelecimento das condições, procedimentos,
direitos e obrigações das PARTES que regularão a conexão das instalações da unidade de consumo do ACESSANTE ao SISTEMA DE DISTRIBUIÇÃO operado pela CEMIG D e o uso desse SISTEMA DE DISTRIBUIÇÃO pelo ACESSANTE em sua unidade inscrita no CNPJ/MF nº 26.388.330/0001-90, Inscrição Estadual nº 0627798210031, na Av Levino De Souza 1845 CO, Bairro Umuarama, Município de UBERLANDIA, Estado de Minas Gerais, na tensão contratada de 13,8 kV</t>
  </si>
  <si>
    <t xml:space="preserve"> o estabelecimento das condições, procedimentos, direitos e obrigações das PARTES que regularão a conexão das instalações da unidade de consumo do ACESSANTE ao SISTEMA DE DISTRIBUIÇÃO
operado pela CEMIG D e o uso desse SISTEMA DE DISTRIBUIÇÃO pelo ACESSANTE em sua unidade inscrita no CNPJ/MF nº 26.388.330/0001-90, Inscrição Estadual nº 062779821-0031, na Alameda Ezequiel Dias nº 321, Bairro Centro, Município de
Belo Horizonte, Minas Gerais, na tensão contratada de 220 V, em rede subterrânea</t>
  </si>
  <si>
    <t>Prestação de serviços de reforma do prédio da Fundação Hemominas situado na Avenida Brasil, em Belo Horizonte/MG.</t>
  </si>
  <si>
    <t>Nã0</t>
  </si>
  <si>
    <t>Alessandra Cristina Menezes Fratezzi Santos</t>
  </si>
  <si>
    <t>9471.996/25</t>
  </si>
  <si>
    <t>2320.01.0016081/2025-76</t>
  </si>
  <si>
    <t>Agência de Integração Empresa Escola Ltda. AGIEL</t>
  </si>
  <si>
    <t>9496.684/26</t>
  </si>
  <si>
    <t>2320.01.0015615/2025-48</t>
  </si>
  <si>
    <t>Prestação de serviços de mão de obra de adolescentes trabalhadores.</t>
  </si>
  <si>
    <t>G.GGP.SACD</t>
  </si>
  <si>
    <t>Monique Camila Silva</t>
  </si>
  <si>
    <t>Polliany Christina de Freitas Grope Aquino</t>
  </si>
  <si>
    <t>9476.440/25</t>
  </si>
  <si>
    <t>9501.787/26</t>
  </si>
  <si>
    <t>2320.01.0003482/2026-67</t>
  </si>
  <si>
    <t>9501.527/26</t>
  </si>
  <si>
    <t>2320.01.0018010/2024-85</t>
  </si>
  <si>
    <t>Aquisição de kit para dosagem de hemoglobina, com aluguel de equipamento, controle de qualidade e calibradores (se necessário) para os equipamentos.</t>
  </si>
  <si>
    <t>Marilene Pereira Silva Castanheira</t>
  </si>
  <si>
    <t>9501.807/26</t>
  </si>
  <si>
    <t>2320.01.0001509/2026-85</t>
  </si>
  <si>
    <t>Nova Analítica Importação e Exportação Ltda.</t>
  </si>
  <si>
    <t>Compra de Meio de Cultura Metilcelulose.</t>
  </si>
  <si>
    <t>Diogo Vital Mota</t>
  </si>
  <si>
    <t>Andreza Santos Faria</t>
  </si>
  <si>
    <t>Adriana Jussara Lima Rocha</t>
  </si>
  <si>
    <t>9502.049/26</t>
  </si>
  <si>
    <t>2320.01.0005937/2026-33</t>
  </si>
  <si>
    <t>Geraes Diagnóstica Ltda.</t>
  </si>
  <si>
    <t>Aquisição de reagentes necessário para tipificação HLA (média/alta resolução) de amostras de Doadores e Receptores de Medula Óssea e órgãos sólidos de todo o Estado de Minas Gerais. (Loe 04).</t>
  </si>
  <si>
    <t>Ricardo Alves de Cristo</t>
  </si>
  <si>
    <t>9501.806/26</t>
  </si>
  <si>
    <t>2320.01.0012267/2024-43</t>
  </si>
  <si>
    <t>Carlos Eduardo Silva &amp; MS Ltda.</t>
  </si>
  <si>
    <t>Aquisição de gás carbônico: tipo medicinal e tipo industrial.</t>
  </si>
  <si>
    <t>Aquisição de reagentes necessário para tipificação HLA (média/alta resolução) de amostras de Doadores e Receptores de Medula Óssea e órgãos sólidos de todo o Estado de Minas Gerais. (Loe 01).</t>
  </si>
  <si>
    <t>2320.01.0005942/2026-92</t>
  </si>
  <si>
    <t>9502.051/26</t>
  </si>
  <si>
    <t>9501939/26</t>
  </si>
  <si>
    <t>2320.01.0000760/2026-35</t>
  </si>
  <si>
    <t>Amazonas Comércio de Adesivos e Brindes Ltda - ME</t>
  </si>
  <si>
    <t>Prestação de serviços de confecção de crachás personalizados.</t>
  </si>
  <si>
    <t>G.GGP.PES.FREQUENCIA</t>
  </si>
  <si>
    <t>FGF Comércio e Serviços de Esterilização em Óxido de Etileno Ltda</t>
  </si>
  <si>
    <t>2320.01.0010311/2025-84</t>
  </si>
  <si>
    <t>9503.552/26</t>
  </si>
  <si>
    <t>Prestação de serviço de processamento esterilização e reesterilização de materiais médico-hospitalares do CETEBIO, sem dedicação exclusiva de mão de obra.</t>
  </si>
  <si>
    <t>9502.679/26</t>
  </si>
  <si>
    <t>2320.01.0014317/2025=77</t>
  </si>
  <si>
    <t>Serquip Tratamento de Resíduos MG Ltda</t>
  </si>
  <si>
    <t>Prestação de serviços de recolhimento, transporte, tratamento e destinação final dos resíduos de serviço de saúde dos grupos A (biológicos), B (químicos) e E (perfurocortantes) gerados nas unidades da Fundação hemominas.</t>
  </si>
  <si>
    <t>9501.592/2026</t>
  </si>
  <si>
    <t>2320.01.0014775/2024-33</t>
  </si>
  <si>
    <t>Selbetti Tecnologia S.A</t>
  </si>
  <si>
    <t>Prestação de serviços de impressão e reprografia, com assistência técnica e manutenção corretiva, preventiva e especializada, reposição de peças e insumos.</t>
  </si>
  <si>
    <t>2031</t>
  </si>
  <si>
    <t>Ademar José Vieira</t>
  </si>
  <si>
    <t>9504.055/26</t>
  </si>
  <si>
    <t>2320.01.0010297/2025-74</t>
  </si>
  <si>
    <t>Bioprolab Laboratório de Controle de Qualidade Ltda</t>
  </si>
  <si>
    <t>Prestação de serviços de monitoramento da qualidade do ar das áreas climatizadas do Hemocentro de Montes Claros.</t>
  </si>
  <si>
    <t>03/04/202</t>
  </si>
  <si>
    <t>Diogo Vidal Mota / Adriana Lucia dos Santos</t>
  </si>
  <si>
    <t>9505.669/26</t>
  </si>
  <si>
    <t>2320.01.0006948/20226-90</t>
  </si>
  <si>
    <t>Aquisição de insumos plásticos (lotes 03, 05 e 08).</t>
  </si>
  <si>
    <t>Marleide Mendes Dias</t>
  </si>
  <si>
    <t>2320.01.0007247/2026-68</t>
  </si>
  <si>
    <t>Meta X Indústria e Comércio Ltda.</t>
  </si>
  <si>
    <t>Aquisição de mobiliário administrativo (lote 07).</t>
  </si>
  <si>
    <t>GGLQ.PTM</t>
  </si>
  <si>
    <t>Ricardo Rocha Moreira Júnior</t>
  </si>
  <si>
    <t>9505.094/26</t>
  </si>
  <si>
    <t>2320.01.0006961/2026-30</t>
  </si>
  <si>
    <t>Kasvi Importação e Distribuição de Produtos Para Laboratórios Ltda.</t>
  </si>
  <si>
    <t>Aquisição de insumos plásticos (Lotes 01 e 04).</t>
  </si>
  <si>
    <t>Softplace Comércio e Representações Eireli</t>
  </si>
  <si>
    <t>9505.699/26</t>
  </si>
  <si>
    <t>2320.01.0007246/2026-95</t>
  </si>
  <si>
    <t>Aquisição de mobiliário administrativo (lotes 03 e 04).</t>
  </si>
  <si>
    <t>UFFICIO Indústria e Comércio de Móveis Ltda.</t>
  </si>
  <si>
    <t>2320.01.0007248/2026-41</t>
  </si>
  <si>
    <t>9505.697/26</t>
  </si>
  <si>
    <t>Aquisição de mobiliário administrativo (lotes 01, 02, 05, 08, 11, 15).</t>
  </si>
  <si>
    <t>9508.056/26</t>
  </si>
  <si>
    <t>2320.01.0014799/2025-61</t>
  </si>
  <si>
    <t>Volta Industrial Agropecuária Ltda.</t>
  </si>
  <si>
    <t>Aquisição de container para uso em laboratório.</t>
  </si>
  <si>
    <t>Wagner Felipe Patrício Maia</t>
  </si>
  <si>
    <t>9505.719/26</t>
  </si>
  <si>
    <t>2320.01.0009981/2025-70</t>
  </si>
  <si>
    <t>Aquisição de filtros para remoção de leucócitos em concentrado de plaquetas.</t>
  </si>
  <si>
    <t>Lafitti Mobili Ltda.</t>
  </si>
  <si>
    <t>2320.01.0007579/2026-28</t>
  </si>
  <si>
    <t>9478.828/25</t>
  </si>
  <si>
    <t>2320.01.0007161/2025-65</t>
  </si>
  <si>
    <t>9508.295/26</t>
  </si>
  <si>
    <t>Aquisição de Reagentes SYSMEX XN-1000: Diluente Cellpack (1434080), Sulfolyser (1434098), Lisante WNR (1434101), Corante WNR (1434128), Corante WDF (1434136).</t>
  </si>
  <si>
    <t>Diogo Vidal Mota</t>
  </si>
  <si>
    <t>Carina Di Lorenzo Teixeira Bento / Fabrícia Helena de Souza Machado Marques</t>
  </si>
  <si>
    <t>Flávia Naves Givisiez / Ana Maria Ferreira Bicalho</t>
  </si>
  <si>
    <t>9509.793/26</t>
  </si>
  <si>
    <t>2320.01.0007658/2026-29</t>
  </si>
  <si>
    <t>Indústria e Comércio Colchões Orthovida Ltda.</t>
  </si>
  <si>
    <t>9507.775/26</t>
  </si>
  <si>
    <t>2320.01.0004738/2025-11</t>
  </si>
  <si>
    <t>Associação Brasileira de Histocompatibilidade e Imunogenética (ABHI)</t>
  </si>
  <si>
    <t>Prestação de serviços de programa de controle externo de qualidade para laboratórios de histocompatibilidade.</t>
  </si>
  <si>
    <t>Facetech Equipamentos Ltda.</t>
  </si>
  <si>
    <t>9508.309/26</t>
  </si>
  <si>
    <t>2320.01.0007624/2026-74</t>
  </si>
  <si>
    <t>Serviço de instalação e configuração de equipamentos para solução integrada de controle de acesso e de ponto.</t>
  </si>
  <si>
    <t>Renatha Samantha Martins Blasco</t>
  </si>
  <si>
    <t>Prestação de serviços de manutenção preventiva e corretiva e de Testes de Segurança Elétrica (TSE) em equipamentos de refrigeração dda cadeia de frios da Fundação Hemominas, sem dedicação exclusiva de mão de obra, incluindo o fornecimento de mçao de obra, materiais e peças estritamente indispensáveis ao restabelecimento do funcionamento dos equipamentos, durante a vigência emergencial.</t>
  </si>
  <si>
    <t>Prestação de serviços de manutenção e reparos em equipamentos e materiais de laboratório (Lote 01).</t>
  </si>
  <si>
    <r>
      <t>11</t>
    </r>
    <r>
      <rPr>
        <sz val="9"/>
        <color theme="1"/>
        <rFont val="Arial"/>
        <family val="2"/>
      </rPr>
      <t xml:space="preserve">        </t>
    </r>
    <r>
      <rPr>
        <b/>
        <sz val="9"/>
        <color theme="1"/>
        <rFont val="Arial"/>
        <family val="2"/>
      </rPr>
      <t xml:space="preserve">   </t>
    </r>
    <r>
      <rPr>
        <b/>
        <sz val="9"/>
        <color rgb="FFFF0000"/>
        <rFont val="Arial"/>
        <family val="2"/>
      </rPr>
      <t>aviso</t>
    </r>
    <r>
      <rPr>
        <sz val="9"/>
        <color theme="1"/>
        <rFont val="Arial"/>
        <family val="2"/>
      </rPr>
      <t xml:space="preserve"> </t>
    </r>
    <r>
      <rPr>
        <b/>
        <sz val="9"/>
        <color rgb="FFFF0000"/>
        <rFont val="Arial"/>
        <family val="2"/>
      </rPr>
      <t>emitido em 27/05/2026</t>
    </r>
  </si>
  <si>
    <r>
      <t xml:space="preserve">11        </t>
    </r>
    <r>
      <rPr>
        <b/>
        <sz val="9"/>
        <color rgb="FFFF0000"/>
        <rFont val="Arial"/>
        <family val="2"/>
      </rPr>
      <t>aviso emitido em 27/05/2026</t>
    </r>
  </si>
  <si>
    <t>Aquisição gêneros alimentícios para lanche diário do doador de sangue do Hemonúcleo de São João del Rei, lote 01.</t>
  </si>
  <si>
    <t>9440.564/24</t>
  </si>
  <si>
    <t>Cama tipo beliche; matéria-prima: aço carbono; sem gavetas; dimensões: 90cm (larg.) x 190 cm (comp.) x 170 cm (alt.). Marca ORTHOVIDA, Modelo CONFORT.</t>
  </si>
  <si>
    <t>2320.01.0007422/2025-02</t>
  </si>
  <si>
    <t>9500.321/26</t>
  </si>
  <si>
    <t>Prestação de serviços para fornecimento de água e coleta de esgoto sanitário.</t>
  </si>
  <si>
    <t>9515.012/26</t>
  </si>
  <si>
    <t>2320.01.0004804/2026-69</t>
  </si>
  <si>
    <t>G4F Soluções Corporativas Ltda.</t>
  </si>
  <si>
    <t>Prestação de serviços contínuos de operação de infraestrutura de tecnologia da informação e comunicação por meio da alocação de mão de obra com dedicação exclusiva, sob demanda, futura e eventual, visando a disponibilidade dos recursos e serviços de TIC para os Órgãos e Entidades Anuentes do Estado de Minas Gerais, e solicitados mediante ordens de serviço, limitado ao quantitativo máximo estimado, sem garantia de consumo mínimo e com pagamento em função de resultados.</t>
  </si>
  <si>
    <t>9515.144/26</t>
  </si>
  <si>
    <t>2320.01.0004811/2026-74</t>
  </si>
  <si>
    <t>DSS Serviços de Tecnologia da Informação Ltda.</t>
  </si>
  <si>
    <t>Prestação de serviços de suporte técnico aos usuários de microinformática, impressão, telefonia e rede local, por meio de Central de Serviços (Service Desk).</t>
  </si>
  <si>
    <t>2320.01.0012972/2024-20</t>
  </si>
  <si>
    <t>Aquisição de bolsas de coleta de sangue e transferência, bem como a prestação de serviços de locação de equipamentos e acessórios.</t>
  </si>
  <si>
    <t>9510.052/26</t>
  </si>
  <si>
    <t>2320.01.0007883/2026-65</t>
  </si>
  <si>
    <t>Kiza Comércio e Serviços de Informática Ltda.</t>
  </si>
  <si>
    <t>Prestação de serviço de manutenção corretiva com fornecimento de peças, de 05 (cinco) relógios de ponto marca Task, modelo Inova Bio.</t>
  </si>
  <si>
    <t>9517.139/26</t>
  </si>
  <si>
    <t>2320.01.0009547/2025-51</t>
  </si>
  <si>
    <t>Terumo BCT Tecnologia Médica Ltda.</t>
  </si>
  <si>
    <t>Aquisição de kits para realização de Aférese, com a locação dos equipamentos.</t>
  </si>
  <si>
    <t>Karen de Lima Prata</t>
  </si>
  <si>
    <r>
      <t xml:space="preserve">Cetus Construtora Ltda.                   </t>
    </r>
    <r>
      <rPr>
        <b/>
        <sz val="10"/>
        <color rgb="FFFF0000"/>
        <rFont val="Arial"/>
        <family val="2"/>
      </rPr>
      <t>PROCESSO ADM.</t>
    </r>
  </si>
  <si>
    <t>2320.01.0000753/2026-30</t>
  </si>
  <si>
    <t>9517.528/26</t>
  </si>
  <si>
    <t>Prestação de serviços de manutenção e suporte técnico do software Forponto.</t>
  </si>
  <si>
    <t>9517.504/26</t>
  </si>
  <si>
    <t>2320.01.0001674/2026-92</t>
  </si>
  <si>
    <t>Mendes Júnior Soluções Ambientais Ltda-EPP.</t>
  </si>
  <si>
    <t>Prestação de serviços de coleta, transporte e disposição final dos resíduos do grupo D (comum), com fornecimento de balança industrial digital em regime de comodato.</t>
  </si>
  <si>
    <t>BH</t>
  </si>
  <si>
    <t>HBH.A.SGS.LIP</t>
  </si>
  <si>
    <t>9517.537/26</t>
  </si>
  <si>
    <t>2320.01.0010300/2026-87</t>
  </si>
  <si>
    <t>Aquisição de mobiliário administrativo (Lote 10).</t>
  </si>
  <si>
    <t>Aquisição de mobiliário administrativo (Lotes 09, 05 e 17).</t>
  </si>
  <si>
    <t>Compra de anticorpos (Lotes 02 e 03).</t>
  </si>
  <si>
    <t>Dayseanne Rodrigues Tomaz</t>
  </si>
  <si>
    <t>´Victor Adler Oliveira</t>
  </si>
  <si>
    <t>kathryna Fontana Rodrigues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</si>
</sst>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0.00;[Red]#,##0.00"/>
    <numFmt numFmtId="165" formatCode="&quot;R$&quot;\ #,##0.00"/>
  </numFmts>
  <fonts count="38" x14ac:knownFonts="1">
    <font>
      <sz val="11"/>
      <color theme="1"/>
      <name val="Calibri"/>
      <family val="2"/>
      <scheme val="minor"/>
    </font>
    <font>
      <sz val="11"/>
      <color theme="1"/>
      <name val="Calibri"/>
      <family val="2"/>
      <scheme val="minor"/>
    </font>
    <font>
      <u/>
      <sz val="12.65"/>
      <color theme="10"/>
      <name val="Calibri"/>
      <family val="2"/>
    </font>
    <font>
      <b/>
      <sz val="11"/>
      <color theme="1"/>
      <name val="Calibri"/>
      <family val="2"/>
      <scheme val="minor"/>
    </font>
    <font>
      <sz val="9"/>
      <color theme="1"/>
      <name val="Calibri"/>
      <family val="2"/>
      <scheme val="minor"/>
    </font>
    <font>
      <b/>
      <sz val="9"/>
      <color theme="1"/>
      <name val="Calibri"/>
      <family val="2"/>
      <scheme val="minor"/>
    </font>
    <font>
      <sz val="8"/>
      <color theme="1"/>
      <name val="Arial"/>
      <family val="2"/>
    </font>
    <font>
      <sz val="8"/>
      <color theme="1"/>
      <name val="Calibri"/>
      <family val="2"/>
      <scheme val="minor"/>
    </font>
    <font>
      <b/>
      <sz val="14"/>
      <color theme="1"/>
      <name val="Calibri"/>
      <family val="2"/>
      <scheme val="minor"/>
    </font>
    <font>
      <sz val="10"/>
      <color theme="1"/>
      <name val="Arial"/>
      <family val="2"/>
    </font>
    <font>
      <b/>
      <sz val="10"/>
      <color theme="1"/>
      <name val="Arial"/>
      <family val="2"/>
    </font>
    <font>
      <sz val="10"/>
      <color theme="1" tint="4.9989318521683403E-2"/>
      <name val="Arial"/>
      <family val="2"/>
    </font>
    <font>
      <sz val="10"/>
      <name val="Arial"/>
      <family val="2"/>
    </font>
    <font>
      <sz val="10"/>
      <color rgb="FFFF0000"/>
      <name val="Arial"/>
      <family val="2"/>
    </font>
    <font>
      <sz val="10"/>
      <color rgb="FF000000"/>
      <name val="Arial"/>
      <family val="2"/>
    </font>
    <font>
      <sz val="12"/>
      <color rgb="FF000000"/>
      <name val="Calibri"/>
      <family val="2"/>
      <scheme val="minor"/>
    </font>
    <font>
      <b/>
      <sz val="10"/>
      <color rgb="FFFF0000"/>
      <name val="Arial"/>
      <family val="2"/>
    </font>
    <font>
      <b/>
      <sz val="10"/>
      <name val="Arial"/>
      <family val="2"/>
    </font>
    <font>
      <b/>
      <sz val="9"/>
      <color theme="1"/>
      <name val="Arial"/>
      <family val="2"/>
    </font>
    <font>
      <b/>
      <sz val="10"/>
      <color indexed="10"/>
      <name val="Arial"/>
      <family val="2"/>
    </font>
    <font>
      <sz val="8"/>
      <color theme="1"/>
      <name val="Arial"/>
      <family val="2"/>
    </font>
    <font>
      <b/>
      <sz val="8"/>
      <color rgb="FFFF0000"/>
      <name val="Arial"/>
      <family val="2"/>
    </font>
    <font>
      <sz val="10"/>
      <color theme="1"/>
      <name val="Arial"/>
      <family val="2"/>
    </font>
    <font>
      <b/>
      <sz val="10"/>
      <color theme="1"/>
      <name val="Arial"/>
      <family val="2"/>
    </font>
    <font>
      <sz val="9"/>
      <color rgb="FF000000"/>
      <name val="Arial"/>
      <family val="2"/>
    </font>
    <font>
      <sz val="10"/>
      <name val="Arial"/>
      <family val="2"/>
    </font>
    <font>
      <b/>
      <sz val="10"/>
      <color rgb="FF000000"/>
      <name val="Arial"/>
      <family val="2"/>
    </font>
    <font>
      <sz val="8"/>
      <name val="Calibri"/>
      <family val="2"/>
      <scheme val="minor"/>
    </font>
    <font>
      <b/>
      <sz val="12"/>
      <color theme="1"/>
      <name val="Calibri"/>
      <family val="2"/>
      <scheme val="minor"/>
    </font>
    <font>
      <sz val="10"/>
      <color theme="1"/>
      <name val="Arial"/>
      <family val="2"/>
    </font>
    <font>
      <b/>
      <sz val="10"/>
      <color theme="1"/>
      <name val="Arial"/>
      <family val="2"/>
    </font>
    <font>
      <sz val="8"/>
      <color theme="1"/>
      <name val="Arial"/>
      <family val="2"/>
    </font>
    <font>
      <sz val="10"/>
      <name val="Arial"/>
      <family val="2"/>
    </font>
    <font>
      <b/>
      <sz val="9"/>
      <color rgb="FFFF0000"/>
      <name val="Arial"/>
      <family val="2"/>
    </font>
    <font>
      <sz val="9"/>
      <color theme="1"/>
      <name val="Arial"/>
      <family val="2"/>
    </font>
    <font>
      <sz val="10"/>
      <color theme="1"/>
      <name val="Arial"/>
    </font>
    <font>
      <b/>
      <sz val="10"/>
      <color theme="1"/>
      <name val="Arial"/>
    </font>
    <font>
      <sz val="10"/>
      <name val="Arial"/>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6" tint="0.59999389629810485"/>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8">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14" fontId="6"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horizontal="center" vertical="center"/>
    </xf>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center"/>
    </xf>
    <xf numFmtId="0" fontId="7" fillId="0" borderId="0" xfId="0" applyFont="1" applyAlignment="1">
      <alignment vertical="center" wrapText="1"/>
    </xf>
    <xf numFmtId="0" fontId="0" fillId="0" borderId="0" xfId="0" applyAlignment="1">
      <alignment horizontal="center"/>
    </xf>
    <xf numFmtId="0" fontId="0" fillId="0" borderId="6" xfId="0" applyBorder="1" applyAlignment="1">
      <alignment horizontal="center" vertical="center"/>
    </xf>
    <xf numFmtId="4" fontId="0" fillId="3" borderId="1" xfId="0" applyNumberFormat="1" applyFill="1" applyBorder="1" applyAlignment="1">
      <alignment horizontal="right" vertical="center" wrapText="1"/>
    </xf>
    <xf numFmtId="4" fontId="0" fillId="3" borderId="1" xfId="0" applyNumberFormat="1" applyFill="1" applyBorder="1" applyAlignment="1">
      <alignment horizontal="right" vertical="center"/>
    </xf>
    <xf numFmtId="4" fontId="0" fillId="0" borderId="1" xfId="0" applyNumberFormat="1" applyBorder="1" applyAlignment="1">
      <alignment horizontal="right" vertical="center"/>
    </xf>
    <xf numFmtId="43" fontId="1" fillId="0" borderId="1" xfId="3" applyFont="1" applyBorder="1" applyAlignment="1">
      <alignment horizontal="right" vertical="center"/>
    </xf>
    <xf numFmtId="4" fontId="3" fillId="0" borderId="1" xfId="0" applyNumberFormat="1" applyFont="1" applyBorder="1" applyAlignment="1">
      <alignment horizontal="right" vertical="center"/>
    </xf>
    <xf numFmtId="4" fontId="0" fillId="3" borderId="1" xfId="0" applyNumberForma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43" fontId="1" fillId="3" borderId="1" xfId="3" applyFont="1" applyFill="1" applyBorder="1" applyAlignment="1">
      <alignment horizontal="right" vertical="center" wrapText="1"/>
    </xf>
    <xf numFmtId="43" fontId="3" fillId="0" borderId="1" xfId="0" applyNumberFormat="1" applyFont="1" applyBorder="1" applyAlignment="1">
      <alignment horizontal="right" vertical="center"/>
    </xf>
    <xf numFmtId="0" fontId="3" fillId="0" borderId="0" xfId="0" applyFont="1" applyAlignment="1">
      <alignment vertical="center"/>
    </xf>
    <xf numFmtId="0" fontId="4" fillId="2" borderId="0" xfId="0" applyFont="1" applyFill="1" applyAlignment="1">
      <alignment vertical="center"/>
    </xf>
    <xf numFmtId="0" fontId="4" fillId="3" borderId="1" xfId="0" applyFont="1" applyFill="1" applyBorder="1" applyAlignment="1">
      <alignment vertical="center"/>
    </xf>
    <xf numFmtId="0" fontId="4" fillId="0" borderId="1" xfId="0" applyFont="1" applyBorder="1" applyAlignme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14" fontId="9" fillId="2" borderId="1" xfId="0" quotePrefix="1" applyNumberFormat="1" applyFont="1" applyFill="1" applyBorder="1" applyAlignment="1">
      <alignment horizontal="center" vertical="center" wrapText="1"/>
    </xf>
    <xf numFmtId="4" fontId="9" fillId="2" borderId="1" xfId="0" applyNumberFormat="1" applyFont="1" applyFill="1" applyBorder="1" applyAlignment="1">
      <alignment horizontal="right" vertical="center" wrapText="1"/>
    </xf>
    <xf numFmtId="4" fontId="9" fillId="2" borderId="1"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1" fillId="2" borderId="1" xfId="1" applyFont="1" applyFill="1" applyBorder="1" applyAlignment="1" applyProtection="1">
      <alignment horizontal="center" vertical="center" wrapText="1"/>
    </xf>
    <xf numFmtId="14" fontId="10" fillId="2" borderId="2" xfId="0" applyNumberFormat="1" applyFont="1" applyFill="1" applyBorder="1" applyAlignment="1">
      <alignment horizontal="center" vertical="center" wrapText="1"/>
    </xf>
    <xf numFmtId="0" fontId="12" fillId="2" borderId="3" xfId="1" applyFont="1" applyFill="1" applyBorder="1" applyAlignment="1" applyProtection="1">
      <alignment horizontal="center" vertical="center" wrapText="1"/>
    </xf>
    <xf numFmtId="0" fontId="9" fillId="2" borderId="1" xfId="0" quotePrefix="1" applyFont="1" applyFill="1" applyBorder="1" applyAlignment="1">
      <alignment horizontal="center" vertical="center" wrapText="1"/>
    </xf>
    <xf numFmtId="0" fontId="12" fillId="2" borderId="8" xfId="1" applyFont="1" applyFill="1" applyBorder="1" applyAlignment="1" applyProtection="1">
      <alignment horizontal="center" vertical="center" wrapText="1"/>
    </xf>
    <xf numFmtId="16" fontId="9" fillId="2" borderId="1" xfId="0" applyNumberFormat="1" applyFont="1" applyFill="1" applyBorder="1" applyAlignment="1">
      <alignment horizontal="center" vertical="center" wrapText="1"/>
    </xf>
    <xf numFmtId="0" fontId="12" fillId="2" borderId="1" xfId="1" applyFont="1" applyFill="1" applyBorder="1" applyAlignment="1" applyProtection="1">
      <alignment horizontal="center" vertical="center" wrapText="1"/>
    </xf>
    <xf numFmtId="14" fontId="9" fillId="2" borderId="2" xfId="0" quotePrefix="1"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2" borderId="2" xfId="0" quotePrefix="1" applyFont="1" applyFill="1" applyBorder="1" applyAlignment="1">
      <alignment horizontal="center" vertical="center" wrapText="1"/>
    </xf>
    <xf numFmtId="0" fontId="15"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xf>
    <xf numFmtId="43" fontId="10" fillId="2" borderId="1" xfId="3" applyFont="1" applyFill="1" applyBorder="1" applyAlignment="1">
      <alignment horizontal="center" vertical="center" wrapText="1"/>
    </xf>
    <xf numFmtId="14" fontId="10" fillId="2" borderId="1" xfId="3" applyNumberFormat="1" applyFont="1" applyFill="1" applyBorder="1" applyAlignment="1">
      <alignment horizontal="center" vertical="center" wrapText="1"/>
    </xf>
    <xf numFmtId="0" fontId="17" fillId="2" borderId="1" xfId="0" applyFont="1" applyFill="1" applyBorder="1" applyAlignment="1">
      <alignment vertical="center" wrapText="1"/>
    </xf>
    <xf numFmtId="49" fontId="12" fillId="2" borderId="3" xfId="1" applyNumberFormat="1" applyFont="1" applyFill="1" applyBorder="1" applyAlignment="1" applyProtection="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0" fontId="9" fillId="2" borderId="6" xfId="1" applyFont="1" applyFill="1" applyBorder="1" applyAlignment="1" applyProtection="1">
      <alignment horizontal="center" vertical="center" wrapText="1"/>
    </xf>
    <xf numFmtId="14" fontId="12" fillId="2" borderId="1" xfId="0" quotePrefix="1" applyNumberFormat="1" applyFont="1" applyFill="1" applyBorder="1" applyAlignment="1">
      <alignment horizontal="center" vertical="center" wrapText="1"/>
    </xf>
    <xf numFmtId="14" fontId="12" fillId="2" borderId="2" xfId="0" quotePrefix="1" applyNumberFormat="1" applyFont="1" applyFill="1" applyBorder="1" applyAlignment="1">
      <alignment horizontal="center" vertical="center" wrapText="1"/>
    </xf>
    <xf numFmtId="0" fontId="11" fillId="2" borderId="3" xfId="1" applyFont="1" applyFill="1" applyBorder="1" applyAlignment="1" applyProtection="1">
      <alignment horizontal="center"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49" fontId="9" fillId="2" borderId="1" xfId="0" applyNumberFormat="1" applyFont="1" applyFill="1" applyBorder="1" applyAlignment="1">
      <alignment horizontal="left" vertical="center"/>
    </xf>
    <xf numFmtId="49" fontId="12" fillId="2" borderId="8" xfId="1" applyNumberFormat="1" applyFont="1" applyFill="1" applyBorder="1" applyAlignment="1" applyProtection="1">
      <alignment horizontal="center" vertical="center" wrapText="1"/>
    </xf>
    <xf numFmtId="14" fontId="10" fillId="2" borderId="2" xfId="3" applyNumberFormat="1" applyFont="1" applyFill="1" applyBorder="1" applyAlignment="1">
      <alignment horizontal="center" vertical="center" wrapText="1"/>
    </xf>
    <xf numFmtId="0" fontId="9" fillId="2" borderId="0" xfId="0" applyFont="1" applyFill="1" applyAlignment="1">
      <alignment horizontal="left" vertical="center" wrapText="1"/>
    </xf>
    <xf numFmtId="0" fontId="12" fillId="2" borderId="6"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49" fontId="9" fillId="2" borderId="3" xfId="0" applyNumberFormat="1" applyFont="1" applyFill="1" applyBorder="1" applyAlignment="1">
      <alignment horizontal="center" vertical="center" wrapText="1"/>
    </xf>
    <xf numFmtId="0" fontId="12" fillId="2" borderId="14" xfId="1" applyFont="1" applyFill="1" applyBorder="1" applyAlignment="1" applyProtection="1">
      <alignment horizontal="center" vertical="center" wrapText="1"/>
    </xf>
    <xf numFmtId="0" fontId="9" fillId="0" borderId="0" xfId="0" applyFont="1" applyAlignment="1">
      <alignment horizontal="center" vertical="center"/>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14" fontId="23" fillId="2" borderId="2" xfId="0" applyNumberFormat="1" applyFont="1" applyFill="1" applyBorder="1" applyAlignment="1">
      <alignment horizontal="center" vertical="center" wrapText="1"/>
    </xf>
    <xf numFmtId="14" fontId="22" fillId="2" borderId="2" xfId="0" applyNumberFormat="1" applyFont="1" applyFill="1" applyBorder="1" applyAlignment="1">
      <alignment horizontal="center" vertical="center" wrapText="1"/>
    </xf>
    <xf numFmtId="49" fontId="22" fillId="2" borderId="1" xfId="0" applyNumberFormat="1" applyFont="1" applyFill="1" applyBorder="1" applyAlignment="1">
      <alignment horizontal="left" vertical="center"/>
    </xf>
    <xf numFmtId="4" fontId="22"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0" fontId="22" fillId="2" borderId="1" xfId="0" applyFont="1" applyFill="1" applyBorder="1" applyAlignment="1">
      <alignment vertical="center" wrapText="1"/>
    </xf>
    <xf numFmtId="0" fontId="5"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165" fontId="8" fillId="0" borderId="8" xfId="0" applyNumberFormat="1" applyFont="1" applyBorder="1" applyAlignment="1">
      <alignment horizontal="center" vertical="center" wrapText="1"/>
    </xf>
    <xf numFmtId="165" fontId="8" fillId="0" borderId="9"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0" fillId="2" borderId="2" xfId="0" applyFont="1" applyFill="1" applyBorder="1" applyAlignment="1">
      <alignment horizontal="center" vertical="center" wrapText="1"/>
    </xf>
    <xf numFmtId="14" fontId="30" fillId="2" borderId="2" xfId="0" applyNumberFormat="1" applyFont="1" applyFill="1" applyBorder="1" applyAlignment="1">
      <alignment horizontal="center" vertical="center" wrapText="1"/>
    </xf>
    <xf numFmtId="14" fontId="29" fillId="2" borderId="2" xfId="0" applyNumberFormat="1" applyFont="1" applyFill="1" applyBorder="1" applyAlignment="1">
      <alignment horizontal="center" vertical="center" wrapText="1"/>
    </xf>
    <xf numFmtId="49" fontId="32" fillId="2" borderId="8" xfId="1" applyNumberFormat="1" applyFont="1" applyFill="1" applyBorder="1" applyAlignment="1" applyProtection="1">
      <alignment horizontal="center" vertical="center" wrapText="1"/>
    </xf>
    <xf numFmtId="0" fontId="29" fillId="2" borderId="2" xfId="0" applyFont="1" applyFill="1" applyBorder="1" applyAlignment="1">
      <alignment horizontal="center" vertical="center" wrapText="1"/>
    </xf>
    <xf numFmtId="49" fontId="29" fillId="2" borderId="2" xfId="0" applyNumberFormat="1" applyFont="1" applyFill="1" applyBorder="1" applyAlignment="1">
      <alignment horizontal="left" vertical="center"/>
    </xf>
    <xf numFmtId="0" fontId="29" fillId="2" borderId="2" xfId="0" applyFont="1" applyFill="1" applyBorder="1" applyAlignment="1">
      <alignment horizontal="left" vertical="center" wrapText="1"/>
    </xf>
    <xf numFmtId="0" fontId="29" fillId="2" borderId="2" xfId="0" applyFont="1" applyFill="1" applyBorder="1" applyAlignment="1">
      <alignment vertical="center" wrapText="1"/>
    </xf>
    <xf numFmtId="44" fontId="6" fillId="0" borderId="0" xfId="0" applyNumberFormat="1" applyFont="1" applyAlignment="1">
      <alignment horizontal="center" vertical="center"/>
    </xf>
    <xf numFmtId="4" fontId="29" fillId="2" borderId="2" xfId="0" applyNumberFormat="1" applyFont="1" applyFill="1" applyBorder="1" applyAlignment="1">
      <alignment horizontal="center" vertical="center" wrapText="1"/>
    </xf>
    <xf numFmtId="49" fontId="29" fillId="2" borderId="2" xfId="0" applyNumberFormat="1" applyFont="1" applyFill="1" applyBorder="1" applyAlignment="1">
      <alignment horizontal="center" vertical="center" wrapText="1"/>
    </xf>
    <xf numFmtId="44" fontId="9" fillId="2" borderId="1" xfId="5" applyFont="1" applyFill="1" applyBorder="1" applyAlignment="1">
      <alignment horizontal="right" vertical="center" wrapText="1"/>
    </xf>
    <xf numFmtId="44" fontId="9" fillId="2" borderId="1" xfId="0" applyNumberFormat="1" applyFont="1" applyFill="1" applyBorder="1" applyAlignment="1">
      <alignment horizontal="right" vertical="center" wrapText="1"/>
    </xf>
    <xf numFmtId="44" fontId="9" fillId="2" borderId="1" xfId="5" applyFont="1" applyFill="1" applyBorder="1" applyAlignment="1">
      <alignment horizontal="center" vertical="center" wrapText="1"/>
    </xf>
    <xf numFmtId="44" fontId="9" fillId="2" borderId="2" xfId="5" applyFont="1" applyFill="1" applyBorder="1" applyAlignment="1">
      <alignment horizontal="right" vertical="center" wrapText="1"/>
    </xf>
    <xf numFmtId="44" fontId="31" fillId="2" borderId="2" xfId="0" applyNumberFormat="1" applyFont="1" applyFill="1" applyBorder="1" applyAlignment="1">
      <alignment horizontal="center" vertical="center" wrapText="1"/>
    </xf>
    <xf numFmtId="44" fontId="29" fillId="2" borderId="2" xfId="0" applyNumberFormat="1" applyFont="1" applyFill="1" applyBorder="1" applyAlignment="1">
      <alignment horizontal="right" vertical="center" wrapText="1"/>
    </xf>
    <xf numFmtId="0" fontId="29" fillId="2" borderId="1" xfId="0" applyFont="1" applyFill="1" applyBorder="1" applyAlignment="1">
      <alignment horizontal="center" vertical="center" wrapText="1"/>
    </xf>
    <xf numFmtId="49" fontId="29" fillId="2" borderId="1" xfId="0" applyNumberFormat="1" applyFont="1" applyFill="1" applyBorder="1" applyAlignment="1">
      <alignment horizontal="left" vertical="center"/>
    </xf>
    <xf numFmtId="0" fontId="29" fillId="2" borderId="1" xfId="0" applyFont="1" applyFill="1" applyBorder="1" applyAlignment="1">
      <alignment vertical="center" wrapText="1"/>
    </xf>
    <xf numFmtId="0" fontId="30" fillId="2" borderId="1" xfId="0" applyFont="1" applyFill="1" applyBorder="1" applyAlignment="1">
      <alignment horizontal="center" vertical="center" wrapText="1"/>
    </xf>
    <xf numFmtId="14" fontId="30" fillId="2" borderId="1" xfId="0" applyNumberFormat="1" applyFont="1" applyFill="1" applyBorder="1" applyAlignment="1">
      <alignment horizontal="center" vertical="center" wrapText="1"/>
    </xf>
    <xf numFmtId="14" fontId="29" fillId="2" borderId="2" xfId="0" quotePrefix="1" applyNumberFormat="1" applyFont="1" applyFill="1" applyBorder="1" applyAlignment="1">
      <alignment horizontal="center" vertical="center" wrapText="1"/>
    </xf>
    <xf numFmtId="44" fontId="29" fillId="2" borderId="1" xfId="0" applyNumberFormat="1" applyFont="1" applyFill="1" applyBorder="1" applyAlignment="1">
      <alignment horizontal="right" vertical="center" wrapText="1"/>
    </xf>
    <xf numFmtId="4" fontId="29" fillId="2" borderId="1" xfId="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0" fontId="29" fillId="2" borderId="1" xfId="1" applyFont="1" applyFill="1" applyBorder="1" applyAlignment="1" applyProtection="1">
      <alignment horizontal="center" vertical="center" wrapText="1"/>
    </xf>
    <xf numFmtId="0" fontId="9" fillId="2" borderId="0" xfId="0" applyFont="1" applyFill="1" applyAlignment="1">
      <alignment vertical="center" wrapText="1"/>
    </xf>
    <xf numFmtId="0" fontId="15" fillId="2" borderId="1" xfId="0" applyFont="1" applyFill="1" applyBorder="1" applyAlignment="1">
      <alignment horizontal="left" vertical="center"/>
    </xf>
    <xf numFmtId="0" fontId="9" fillId="2" borderId="0" xfId="0" applyFont="1" applyFill="1" applyAlignment="1">
      <alignment horizontal="center" vertical="center"/>
    </xf>
    <xf numFmtId="9" fontId="9" fillId="2" borderId="1" xfId="2" applyFont="1" applyFill="1" applyBorder="1" applyAlignment="1">
      <alignment horizontal="left" vertical="center" wrapText="1"/>
    </xf>
    <xf numFmtId="0" fontId="12" fillId="2" borderId="4" xfId="1" applyFont="1" applyFill="1" applyBorder="1" applyAlignment="1" applyProtection="1">
      <alignment horizontal="center" vertical="center" wrapText="1"/>
    </xf>
    <xf numFmtId="44" fontId="20"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left" vertical="center"/>
    </xf>
    <xf numFmtId="0" fontId="9" fillId="2" borderId="2"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 xfId="0" applyFont="1" applyFill="1" applyBorder="1" applyAlignment="1">
      <alignment horizontal="left" vertical="center" wrapText="1"/>
    </xf>
    <xf numFmtId="16" fontId="22" fillId="2" borderId="1" xfId="0" applyNumberFormat="1"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0" xfId="0" applyFont="1" applyFill="1" applyAlignment="1">
      <alignment vertical="center" wrapText="1"/>
    </xf>
    <xf numFmtId="14" fontId="22" fillId="2" borderId="2" xfId="0" quotePrefix="1" applyNumberFormat="1" applyFont="1" applyFill="1" applyBorder="1" applyAlignment="1">
      <alignment horizontal="center" vertical="center" wrapText="1"/>
    </xf>
    <xf numFmtId="44" fontId="12"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44" fontId="14" fillId="4" borderId="1" xfId="0" applyNumberFormat="1" applyFont="1" applyFill="1" applyBorder="1" applyAlignment="1">
      <alignment horizontal="center" vertical="center" wrapText="1"/>
    </xf>
    <xf numFmtId="49" fontId="25" fillId="2" borderId="8" xfId="1" applyNumberFormat="1" applyFont="1" applyFill="1" applyBorder="1" applyAlignment="1" applyProtection="1">
      <alignment horizontal="center" vertical="center" wrapText="1"/>
    </xf>
    <xf numFmtId="0" fontId="22" fillId="2" borderId="1" xfId="1" applyFont="1" applyFill="1" applyBorder="1" applyAlignment="1" applyProtection="1">
      <alignment horizontal="center" vertical="center" wrapText="1"/>
    </xf>
    <xf numFmtId="0" fontId="14" fillId="2" borderId="1" xfId="0" applyFont="1" applyFill="1" applyBorder="1" applyAlignment="1">
      <alignment wrapText="1"/>
    </xf>
    <xf numFmtId="44" fontId="9"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xf>
    <xf numFmtId="0" fontId="14" fillId="2" borderId="0" xfId="0" applyFont="1" applyFill="1" applyAlignment="1">
      <alignment horizontal="center" vertical="center" wrapText="1"/>
    </xf>
    <xf numFmtId="43" fontId="9" fillId="2" borderId="1" xfId="3" applyFont="1" applyFill="1" applyBorder="1" applyAlignment="1">
      <alignment horizontal="center" vertical="center" wrapText="1"/>
    </xf>
    <xf numFmtId="43" fontId="9" fillId="2" borderId="1" xfId="3" applyFont="1" applyFill="1" applyBorder="1" applyAlignment="1">
      <alignment horizontal="left" vertical="center"/>
    </xf>
    <xf numFmtId="43" fontId="9" fillId="2" borderId="1" xfId="3" applyFont="1" applyFill="1" applyBorder="1" applyAlignment="1">
      <alignment horizontal="left" vertical="center" wrapText="1"/>
    </xf>
    <xf numFmtId="43" fontId="9" fillId="2" borderId="1" xfId="3" applyFont="1" applyFill="1" applyBorder="1" applyAlignment="1">
      <alignment vertical="center" wrapText="1"/>
    </xf>
    <xf numFmtId="14" fontId="9" fillId="2" borderId="1" xfId="3" applyNumberFormat="1" applyFont="1" applyFill="1" applyBorder="1" applyAlignment="1">
      <alignment horizontal="center" vertical="center" wrapText="1"/>
    </xf>
    <xf numFmtId="43" fontId="9" fillId="2" borderId="1" xfId="3" quotePrefix="1" applyFont="1" applyFill="1" applyBorder="1" applyAlignment="1">
      <alignment horizontal="center" vertical="center" wrapText="1"/>
    </xf>
    <xf numFmtId="43" fontId="12" fillId="2" borderId="3" xfId="3" applyFont="1" applyFill="1" applyBorder="1" applyAlignment="1" applyProtection="1">
      <alignment horizontal="center" vertical="center" wrapText="1"/>
    </xf>
    <xf numFmtId="4" fontId="14" fillId="2" borderId="1" xfId="0" applyNumberFormat="1" applyFont="1" applyFill="1" applyBorder="1" applyAlignment="1">
      <alignment horizontal="center" vertical="center"/>
    </xf>
    <xf numFmtId="0" fontId="12" fillId="2" borderId="2" xfId="1" applyFont="1" applyFill="1" applyBorder="1" applyAlignment="1" applyProtection="1">
      <alignment horizontal="center" vertical="center" wrapText="1"/>
    </xf>
    <xf numFmtId="0" fontId="9" fillId="2" borderId="0" xfId="0" applyFont="1" applyFill="1" applyAlignment="1">
      <alignment horizontal="center" vertical="center" wrapText="1"/>
    </xf>
    <xf numFmtId="49" fontId="9" fillId="2" borderId="1" xfId="1" applyNumberFormat="1" applyFont="1" applyFill="1" applyBorder="1" applyAlignment="1" applyProtection="1">
      <alignment horizontal="center" vertical="center" wrapText="1"/>
    </xf>
    <xf numFmtId="49" fontId="9" fillId="2" borderId="1" xfId="0" quotePrefix="1" applyNumberFormat="1" applyFont="1" applyFill="1" applyBorder="1" applyAlignment="1">
      <alignment horizontal="center" vertical="center" wrapText="1"/>
    </xf>
    <xf numFmtId="14" fontId="10" fillId="2" borderId="1" xfId="0" quotePrefix="1" applyNumberFormat="1" applyFont="1" applyFill="1" applyBorder="1" applyAlignment="1">
      <alignment horizontal="center" vertical="center" wrapText="1"/>
    </xf>
    <xf numFmtId="14" fontId="10" fillId="2" borderId="2" xfId="0" quotePrefix="1" applyNumberFormat="1"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0" fontId="29" fillId="2" borderId="1"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24" fillId="2" borderId="0" xfId="0" applyFont="1" applyFill="1" applyAlignment="1">
      <alignment horizontal="left" vertical="center"/>
    </xf>
    <xf numFmtId="0" fontId="15" fillId="2" borderId="1" xfId="0" applyFont="1" applyFill="1" applyBorder="1" applyAlignment="1">
      <alignment wrapText="1"/>
    </xf>
    <xf numFmtId="4" fontId="9" fillId="2" borderId="1" xfId="3" applyNumberFormat="1" applyFont="1" applyFill="1" applyBorder="1" applyAlignment="1">
      <alignment horizontal="center" vertical="center" wrapText="1"/>
    </xf>
    <xf numFmtId="44" fontId="29" fillId="2" borderId="1" xfId="5" applyFont="1" applyFill="1" applyBorder="1" applyAlignment="1">
      <alignment horizontal="right" vertical="center" wrapText="1"/>
    </xf>
    <xf numFmtId="49" fontId="9" fillId="2" borderId="1" xfId="0" applyNumberFormat="1" applyFont="1" applyFill="1" applyBorder="1" applyAlignment="1">
      <alignment vertical="center" wrapText="1"/>
    </xf>
    <xf numFmtId="0" fontId="17"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14" fillId="2" borderId="1" xfId="0" applyFont="1" applyFill="1" applyBorder="1" applyAlignment="1">
      <alignment vertical="center"/>
    </xf>
    <xf numFmtId="49" fontId="12" fillId="2" borderId="7" xfId="1"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16" fontId="29" fillId="2" borderId="1" xfId="0" applyNumberFormat="1" applyFont="1" applyFill="1" applyBorder="1" applyAlignment="1">
      <alignment horizontal="center" vertical="center" wrapText="1"/>
    </xf>
    <xf numFmtId="44" fontId="6"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49" fontId="29" fillId="2" borderId="1" xfId="0" applyNumberFormat="1" applyFont="1" applyFill="1" applyBorder="1" applyAlignment="1">
      <alignment vertical="center" wrapText="1"/>
    </xf>
    <xf numFmtId="0" fontId="30" fillId="2" borderId="1" xfId="3" applyNumberFormat="1" applyFont="1" applyFill="1" applyBorder="1" applyAlignment="1">
      <alignment horizontal="center" vertical="center" wrapText="1"/>
    </xf>
    <xf numFmtId="43" fontId="30" fillId="2" borderId="2" xfId="3" applyFont="1" applyFill="1" applyBorder="1" applyAlignment="1">
      <alignment horizontal="center" vertical="center" wrapText="1"/>
    </xf>
    <xf numFmtId="14" fontId="30" fillId="2" borderId="2" xfId="3" applyNumberFormat="1" applyFont="1" applyFill="1" applyBorder="1" applyAlignment="1">
      <alignment horizontal="center" vertical="center" wrapText="1"/>
    </xf>
    <xf numFmtId="14" fontId="30" fillId="2" borderId="1" xfId="3" applyNumberFormat="1" applyFont="1" applyFill="1" applyBorder="1" applyAlignment="1">
      <alignment horizontal="center" vertical="center" wrapText="1"/>
    </xf>
    <xf numFmtId="43" fontId="12" fillId="2" borderId="2" xfId="3" applyFont="1" applyFill="1" applyBorder="1" applyAlignment="1" applyProtection="1">
      <alignment horizontal="center"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4" fillId="2" borderId="1" xfId="0" applyFont="1" applyFill="1" applyBorder="1" applyAlignment="1">
      <alignment horizontal="center" wrapText="1"/>
    </xf>
    <xf numFmtId="0" fontId="35" fillId="2" borderId="1" xfId="0" applyFont="1" applyFill="1" applyBorder="1" applyAlignment="1">
      <alignment horizontal="center" vertical="center" wrapText="1"/>
    </xf>
    <xf numFmtId="49" fontId="35" fillId="2" borderId="1" xfId="0" applyNumberFormat="1" applyFont="1" applyFill="1" applyBorder="1" applyAlignment="1">
      <alignment horizontal="left" vertical="center"/>
    </xf>
    <xf numFmtId="0" fontId="35" fillId="2" borderId="1" xfId="0" applyFont="1" applyFill="1" applyBorder="1" applyAlignment="1">
      <alignment horizontal="left" vertical="center" wrapText="1"/>
    </xf>
    <xf numFmtId="0" fontId="35" fillId="2" borderId="1" xfId="0" applyFont="1" applyFill="1" applyBorder="1" applyAlignment="1">
      <alignment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14" fontId="36" fillId="2" borderId="2" xfId="0" applyNumberFormat="1" applyFont="1" applyFill="1" applyBorder="1" applyAlignment="1">
      <alignment horizontal="center" vertical="center" wrapText="1"/>
    </xf>
    <xf numFmtId="14" fontId="36" fillId="2" borderId="1" xfId="0" applyNumberFormat="1" applyFont="1" applyFill="1" applyBorder="1" applyAlignment="1">
      <alignment horizontal="center" vertical="center" wrapText="1"/>
    </xf>
    <xf numFmtId="14" fontId="35" fillId="2" borderId="2" xfId="0" applyNumberFormat="1" applyFont="1" applyFill="1" applyBorder="1" applyAlignment="1">
      <alignment horizontal="center" vertical="center" wrapText="1"/>
    </xf>
    <xf numFmtId="14" fontId="35" fillId="2" borderId="2" xfId="0" quotePrefix="1" applyNumberFormat="1" applyFont="1" applyFill="1" applyBorder="1" applyAlignment="1">
      <alignment horizontal="center" vertical="center" wrapText="1"/>
    </xf>
    <xf numFmtId="44" fontId="35" fillId="2" borderId="1" xfId="0" applyNumberFormat="1" applyFont="1" applyFill="1" applyBorder="1" applyAlignment="1">
      <alignment horizontal="right" vertical="center" wrapText="1"/>
    </xf>
    <xf numFmtId="4" fontId="35"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49" fontId="37" fillId="2" borderId="8" xfId="1" applyNumberFormat="1" applyFont="1" applyFill="1" applyBorder="1" applyAlignment="1" applyProtection="1">
      <alignment horizontal="center" vertical="center" wrapText="1"/>
    </xf>
    <xf numFmtId="0" fontId="35" fillId="2" borderId="1" xfId="1" applyFont="1" applyFill="1" applyBorder="1" applyAlignment="1" applyProtection="1">
      <alignment horizontal="center" vertical="center" wrapText="1"/>
    </xf>
    <xf numFmtId="14" fontId="36" fillId="2" borderId="2" xfId="0" quotePrefix="1" applyNumberFormat="1" applyFont="1" applyFill="1" applyBorder="1" applyAlignment="1">
      <alignment horizontal="center" vertical="center" wrapText="1"/>
    </xf>
    <xf numFmtId="14" fontId="36" fillId="2" borderId="1" xfId="0" quotePrefix="1" applyNumberFormat="1" applyFont="1" applyFill="1" applyBorder="1" applyAlignment="1">
      <alignment horizontal="center" vertical="center" wrapText="1"/>
    </xf>
    <xf numFmtId="0" fontId="12" fillId="2" borderId="7" xfId="1" applyFont="1" applyFill="1" applyBorder="1" applyAlignment="1" applyProtection="1">
      <alignment horizontal="center" vertical="center" wrapText="1"/>
    </xf>
    <xf numFmtId="49" fontId="25" fillId="2" borderId="1" xfId="1" applyNumberFormat="1" applyFont="1" applyFill="1" applyBorder="1" applyAlignment="1" applyProtection="1">
      <alignment horizontal="center" vertical="center" wrapText="1"/>
    </xf>
    <xf numFmtId="14" fontId="23" fillId="2" borderId="1" xfId="0" applyNumberFormat="1"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14" fontId="22" fillId="2" borderId="1" xfId="0" quotePrefix="1"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16" fontId="9" fillId="2" borderId="2"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28" fillId="0" borderId="3"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9" xfId="0" applyFont="1" applyBorder="1" applyAlignment="1">
      <alignment horizontal="left" vertical="center" wrapText="1"/>
    </xf>
    <xf numFmtId="0" fontId="28" fillId="0" borderId="12" xfId="0" applyFont="1" applyBorder="1" applyAlignment="1">
      <alignment horizontal="left"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xf>
    <xf numFmtId="0" fontId="7" fillId="0" borderId="0" xfId="0" applyFont="1" applyAlignment="1">
      <alignment horizontal="center" vertical="center" wrapText="1"/>
    </xf>
    <xf numFmtId="0" fontId="0" fillId="0" borderId="0" xfId="0" applyAlignment="1">
      <alignment horizontal="center"/>
    </xf>
    <xf numFmtId="0" fontId="0" fillId="0" borderId="7" xfId="0" applyBorder="1" applyAlignment="1">
      <alignment horizontal="center"/>
    </xf>
    <xf numFmtId="0" fontId="10" fillId="2" borderId="1" xfId="3" applyNumberFormat="1" applyFont="1" applyFill="1" applyBorder="1" applyAlignment="1">
      <alignment horizontal="center" vertical="center" wrapText="1"/>
    </xf>
    <xf numFmtId="43" fontId="10" fillId="2" borderId="2" xfId="3" applyFont="1" applyFill="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center" vertical="center" wrapText="1"/>
    </xf>
    <xf numFmtId="0" fontId="4" fillId="0" borderId="5" xfId="0" applyFont="1" applyFill="1" applyBorder="1" applyAlignment="1">
      <alignment vertical="center"/>
    </xf>
    <xf numFmtId="0" fontId="4" fillId="0" borderId="1" xfId="0" applyFont="1" applyFill="1" applyBorder="1" applyAlignment="1">
      <alignment vertical="center"/>
    </xf>
  </cellXfs>
  <cellStyles count="8">
    <cellStyle name="Hiperlink" xfId="1" builtinId="8"/>
    <cellStyle name="Moeda" xfId="5" builtinId="4"/>
    <cellStyle name="Normal" xfId="0" builtinId="0"/>
    <cellStyle name="Porcentagem" xfId="2" builtinId="5"/>
    <cellStyle name="Vírgula" xfId="3" builtinId="3"/>
    <cellStyle name="Vírgula 2" xfId="4" xr:uid="{00000000-0005-0000-0000-000005000000}"/>
    <cellStyle name="Vírgula 2 2" xfId="7" xr:uid="{00000000-0005-0000-0000-000006000000}"/>
    <cellStyle name="Vírgula 3" xfId="6" xr:uid="{00000000-0005-0000-0000-000007000000}"/>
  </cellStyles>
  <dxfs count="42">
    <dxf>
      <font>
        <b val="0"/>
        <i val="0"/>
        <strike val="0"/>
        <condense val="0"/>
        <extend val="0"/>
        <outline val="0"/>
        <shadow val="0"/>
        <u val="none"/>
        <vertAlign val="baseline"/>
        <sz val="10"/>
        <color theme="1"/>
        <name val="Arial"/>
        <scheme val="none"/>
      </font>
      <numFmt numFmtId="34" formatCode="_-&quot;R$&quot;\ * #,##0.00_-;\-&quot;R$&quot;\ * #,##0.00_-;_-&quot;R$&quot;\ * &quot;-&quot;??_-;_-@_-"/>
      <fill>
        <patternFill patternType="solid">
          <fgColor indexed="64"/>
          <bgColor theme="6"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4" formatCode="#,##0.00"/>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4" formatCode="_-&quot;R$&quot;\ * #,##0.00_-;\-&quot;R$&quot;\ * #,##0.00_-;_-&quot;R$&quot;\ * &quot;-&quot;??_-;_-@_-"/>
      <border outline="0">
        <right style="thin">
          <color indexed="64"/>
        </right>
      </border>
    </dxf>
    <dxf>
      <fill>
        <patternFill>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theme="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30" formatCode="@"/>
      <fill>
        <patternFill patternType="solid">
          <fgColor indexed="64"/>
          <bgColor theme="6" tint="0.59999389629810485"/>
        </patternFill>
      </fill>
      <alignment horizontal="center" vertical="center"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34" formatCode="_-&quot;R$&quot;\ * #,##0.00_-;\-&quot;R$&quot;\ * #,##0.00_-;_-&quot;R$&quot;\ * &quot;-&quot;??_-;_-@_-"/>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numFmt numFmtId="19" formatCode="dd/mm/yyyy"/>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6"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6"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6"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relativeIndent="0" justifyLastLine="0" shrinkToFit="0" readingOrder="0"/>
    </dxf>
    <dxf>
      <border outline="0">
        <bottom style="thin">
          <color indexed="64"/>
        </bottom>
      </border>
    </dxf>
    <dxf>
      <font>
        <b/>
        <i val="0"/>
        <strike val="0"/>
        <condense val="0"/>
        <extend val="0"/>
        <outline val="0"/>
        <shadow val="0"/>
        <u val="none"/>
        <vertAlign val="baseline"/>
        <sz val="9"/>
        <color theme="1"/>
        <name val="Calibri"/>
        <scheme val="minor"/>
      </font>
      <alignment horizontal="center" vertical="center" textRotation="0" wrapText="1" relativeIndent="0" justifyLastLine="0" shrinkToFit="0" readingOrder="0"/>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s>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161925</xdr:colOff>
      <xdr:row>0</xdr:row>
      <xdr:rowOff>114300</xdr:rowOff>
    </xdr:from>
    <xdr:to>
      <xdr:col>7</xdr:col>
      <xdr:colOff>838200</xdr:colOff>
      <xdr:row>1</xdr:row>
      <xdr:rowOff>400050</xdr:rowOff>
    </xdr:to>
    <xdr:pic>
      <xdr:nvPicPr>
        <xdr:cNvPr id="204399" name="Imagem 5">
          <a:extLst>
            <a:ext uri="{FF2B5EF4-FFF2-40B4-BE49-F238E27FC236}">
              <a16:creationId xmlns:a16="http://schemas.microsoft.com/office/drawing/2014/main" id="{00000000-0008-0000-0000-00006F1E0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82425" y="114300"/>
          <a:ext cx="6762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276225</xdr:colOff>
          <xdr:row>0</xdr:row>
          <xdr:rowOff>0</xdr:rowOff>
        </xdr:from>
        <xdr:to>
          <xdr:col>1</xdr:col>
          <xdr:colOff>390525</xdr:colOff>
          <xdr:row>1</xdr:row>
          <xdr:rowOff>523875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5:X331" totalsRowShown="0" headerRowDxfId="26" dataDxfId="24" headerRowBorderDxfId="25">
  <autoFilter ref="A5:X331" xr:uid="{00000000-0009-0000-0100-000001000000}"/>
  <tableColumns count="24">
    <tableColumn id="1" xr3:uid="{00000000-0010-0000-0000-000001000000}" name="Nº" dataDxfId="23"/>
    <tableColumn id="2" xr3:uid="{00000000-0010-0000-0000-000002000000}" name="CONTRATO PORTAL" dataDxfId="22"/>
    <tableColumn id="42" xr3:uid="{00000000-0010-0000-0000-00002A000000}" name="NÚMERO SEI" dataDxfId="21"/>
    <tableColumn id="3" xr3:uid="{00000000-0010-0000-0000-000003000000}" name="CONTRATADO" dataDxfId="20"/>
    <tableColumn id="5" xr3:uid="{00000000-0010-0000-0000-000005000000}" name="OBJETO DO CONTRATO" dataDxfId="19"/>
    <tableColumn id="7" xr3:uid="{00000000-0010-0000-0000-000007000000}" name="COMODATO" dataDxfId="18"/>
    <tableColumn id="8" xr3:uid="{00000000-0010-0000-0000-000008000000}" name="APÓLICE/GARANTIA DA EXECUÇÃO " dataDxfId="17"/>
    <tableColumn id="9" xr3:uid="{00000000-0010-0000-0000-000009000000}" name="DATA DE VIGÊNCIA INICIAL DO CONTRATO" dataDxfId="16"/>
    <tableColumn id="6" xr3:uid="{00000000-0010-0000-0000-000006000000}" name="DATA FINAL DA 1ª VIGÊNCIA" dataDxfId="15"/>
    <tableColumn id="23" xr3:uid="{00000000-0010-0000-0000-000017000000}" name="PRORROGÁVEL? SIM/NÃO" dataDxfId="14"/>
    <tableColumn id="29" xr3:uid="{00000000-0010-0000-0000-00001D000000}" name="DATA INICIAL DO ÚLTIMO TERMO ADITIVO" dataDxfId="13"/>
    <tableColumn id="28" xr3:uid="{00000000-0010-0000-0000-00001C000000}" name="DATA FINAL DO ÚLTIMO TERMO ADITIVO" dataDxfId="12"/>
    <tableColumn id="10" xr3:uid="{00000000-0010-0000-0000-00000A000000}" name="DATA FINAL/ TOTAL DA CONTRATAÇÃO" dataDxfId="11"/>
    <tableColumn id="11" xr3:uid="{00000000-0010-0000-0000-00000B000000}" name="MÊS DE REFERÊNCIA PARA EMISSÃO DO AVISO" dataDxfId="10"/>
    <tableColumn id="12" xr3:uid="{00000000-0010-0000-0000-00000C000000}" name="ANO DE REFERÊNCIA PARA EMISSÃO DE AVISO" dataDxfId="9"/>
    <tableColumn id="13" xr3:uid="{00000000-0010-0000-0000-00000D000000}" name="VALOR MENSAL " dataDxfId="8"/>
    <tableColumn id="19" xr3:uid="{00000000-0010-0000-0000-000013000000}" name="VALOR ANUAL" dataDxfId="2"/>
    <tableColumn id="14" xr3:uid="{00000000-0010-0000-0000-00000E000000}" name="VALOR TOTAL" dataDxfId="0"/>
    <tableColumn id="21" xr3:uid="{00000000-0010-0000-0000-000015000000}" name="SIGLA SETOR" dataDxfId="1"/>
    <tableColumn id="15" xr3:uid="{00000000-0010-0000-0000-00000F000000}" name="RESPONSÁVEL TÉCNICO" dataDxfId="7"/>
    <tableColumn id="16" xr3:uid="{00000000-0010-0000-0000-000010000000}" name="FISCAL" dataDxfId="6"/>
    <tableColumn id="17" xr3:uid="{00000000-0010-0000-0000-000011000000}" name="FISCAL SUPLENTE" dataDxfId="5" dataCellStyle="Hiperlink"/>
    <tableColumn id="18" xr3:uid="{00000000-0010-0000-0000-000012000000}" name="GESTOR " dataDxfId="4"/>
    <tableColumn id="4" xr3:uid="{00000000-0010-0000-0000-000004000000}" name="GESTOR SUPLENTE" dataDxfId="3"/>
  </tableColumns>
  <tableStyleInfo name="TableStyleDark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BD331"/>
  <sheetViews>
    <sheetView tabSelected="1" topLeftCell="A170" zoomScale="80" zoomScaleNormal="80" workbookViewId="0">
      <selection activeCell="A79" sqref="A79"/>
    </sheetView>
  </sheetViews>
  <sheetFormatPr defaultColWidth="9.140625" defaultRowHeight="15" x14ac:dyDescent="0.25"/>
  <cols>
    <col min="1" max="1" width="14" style="27" customWidth="1"/>
    <col min="2" max="2" width="13.140625" style="27" customWidth="1"/>
    <col min="3" max="3" width="26.5703125" style="1" customWidth="1"/>
    <col min="4" max="4" width="39.140625" style="1" customWidth="1"/>
    <col min="5" max="5" width="58.140625" style="1" customWidth="1"/>
    <col min="6" max="6" width="11.85546875" style="1" customWidth="1"/>
    <col min="7" max="7" width="16" style="1" customWidth="1"/>
    <col min="8" max="8" width="17.85546875" style="1" customWidth="1"/>
    <col min="9" max="10" width="14.140625" style="1" customWidth="1"/>
    <col min="11" max="11" width="15.28515625" customWidth="1"/>
    <col min="12" max="12" width="12.85546875" style="1" customWidth="1"/>
    <col min="13" max="13" width="15.5703125" style="1" customWidth="1"/>
    <col min="14" max="14" width="10.85546875" style="1" customWidth="1"/>
    <col min="15" max="15" width="9.42578125" style="1" customWidth="1"/>
    <col min="16" max="16" width="19.140625" style="74" customWidth="1"/>
    <col min="17" max="17" width="22.28515625" style="100" customWidth="1"/>
    <col min="18" max="18" width="24.140625" style="2" customWidth="1"/>
    <col min="19" max="19" width="16.42578125" style="2" customWidth="1"/>
    <col min="20" max="20" width="24.42578125" style="2" customWidth="1"/>
    <col min="21" max="21" width="17.140625" style="4" customWidth="1"/>
    <col min="22" max="22" width="16.7109375" style="2" customWidth="1"/>
    <col min="23" max="23" width="18" style="4" customWidth="1"/>
    <col min="24" max="24" width="27.140625" style="74" customWidth="1"/>
    <col min="25" max="25" width="23.85546875" style="248" customWidth="1"/>
    <col min="26" max="34" width="9.140625" style="248"/>
    <col min="35" max="161" width="9.140625" style="1"/>
    <col min="162" max="162" width="9.140625" style="1" customWidth="1"/>
    <col min="163" max="16384" width="9.140625" style="1"/>
  </cols>
  <sheetData>
    <row r="1" spans="1:34" ht="12" customHeight="1" x14ac:dyDescent="0.25">
      <c r="A1" s="234"/>
      <c r="B1" s="235"/>
      <c r="C1" s="228" t="s">
        <v>1426</v>
      </c>
      <c r="D1" s="229"/>
      <c r="E1" s="230"/>
      <c r="F1" s="227" t="s">
        <v>56</v>
      </c>
      <c r="G1" s="227"/>
      <c r="H1" s="227"/>
      <c r="I1" s="85"/>
      <c r="J1" s="94"/>
      <c r="K1" s="90"/>
      <c r="L1" s="90"/>
      <c r="M1" s="89"/>
      <c r="N1" s="90"/>
      <c r="O1" s="90"/>
      <c r="P1" s="90"/>
      <c r="Q1" s="98"/>
      <c r="R1" s="90"/>
      <c r="S1" s="90"/>
      <c r="T1" s="90"/>
      <c r="U1" s="90"/>
      <c r="V1" s="90"/>
      <c r="W1" s="90"/>
      <c r="X1" s="90"/>
    </row>
    <row r="2" spans="1:34" ht="41.45" customHeight="1" x14ac:dyDescent="0.25">
      <c r="A2" s="236"/>
      <c r="B2" s="237"/>
      <c r="C2" s="231"/>
      <c r="D2" s="232"/>
      <c r="E2" s="233"/>
      <c r="F2" s="226" t="s">
        <v>63</v>
      </c>
      <c r="G2" s="226"/>
      <c r="H2" s="227"/>
      <c r="I2" s="86"/>
      <c r="J2" s="95"/>
      <c r="K2" s="92"/>
      <c r="L2" s="92"/>
      <c r="M2" s="91"/>
      <c r="N2" s="92"/>
      <c r="O2" s="92"/>
      <c r="P2" s="92"/>
      <c r="Q2" s="99"/>
      <c r="R2" s="92"/>
      <c r="S2" s="92"/>
      <c r="T2" s="92"/>
      <c r="U2" s="92"/>
      <c r="V2" s="92"/>
      <c r="W2" s="92"/>
      <c r="X2" s="92"/>
    </row>
    <row r="3" spans="1:34" s="3" customFormat="1" ht="14.1" customHeight="1" x14ac:dyDescent="0.25">
      <c r="A3" s="224"/>
      <c r="B3" s="224"/>
      <c r="C3" s="224"/>
      <c r="D3" s="224"/>
      <c r="E3" s="224"/>
      <c r="F3" s="224"/>
      <c r="G3" s="224"/>
      <c r="H3" s="224"/>
      <c r="I3" s="84"/>
      <c r="J3" s="93"/>
      <c r="K3" s="93"/>
      <c r="L3" s="93"/>
      <c r="M3" s="84"/>
      <c r="N3" s="93"/>
      <c r="O3" s="225"/>
      <c r="P3" s="225"/>
      <c r="Q3" s="225"/>
      <c r="R3" s="225"/>
      <c r="S3" s="225"/>
      <c r="T3" s="225"/>
      <c r="U3" s="225"/>
      <c r="V3" s="225"/>
      <c r="W3" s="225"/>
      <c r="X3" s="225"/>
      <c r="Y3" s="249"/>
      <c r="Z3" s="249"/>
      <c r="AA3" s="249"/>
      <c r="AB3" s="249"/>
      <c r="AC3" s="249"/>
      <c r="AD3" s="249"/>
      <c r="AE3" s="249"/>
      <c r="AF3" s="249"/>
      <c r="AG3" s="249"/>
      <c r="AH3" s="249"/>
    </row>
    <row r="4" spans="1:34" ht="17.45" customHeight="1" x14ac:dyDescent="0.25">
      <c r="K4" s="1"/>
      <c r="M4" s="1" t="s">
        <v>1423</v>
      </c>
      <c r="T4" s="4"/>
      <c r="U4" s="2"/>
      <c r="V4" s="4"/>
      <c r="W4" s="74"/>
      <c r="X4" s="2"/>
    </row>
    <row r="5" spans="1:34" ht="69" customHeight="1" x14ac:dyDescent="0.25">
      <c r="A5" s="96" t="s">
        <v>23</v>
      </c>
      <c r="B5" s="96" t="s">
        <v>24</v>
      </c>
      <c r="C5" s="97" t="s">
        <v>30</v>
      </c>
      <c r="D5" s="96" t="s">
        <v>0</v>
      </c>
      <c r="E5" s="96" t="s">
        <v>1</v>
      </c>
      <c r="F5" s="96" t="s">
        <v>2</v>
      </c>
      <c r="G5" s="96" t="s">
        <v>57</v>
      </c>
      <c r="H5" s="96" t="s">
        <v>1425</v>
      </c>
      <c r="I5" s="96" t="s">
        <v>1418</v>
      </c>
      <c r="J5" s="96" t="s">
        <v>1424</v>
      </c>
      <c r="K5" s="96" t="s">
        <v>59</v>
      </c>
      <c r="L5" s="96" t="s">
        <v>60</v>
      </c>
      <c r="M5" s="96" t="s">
        <v>58</v>
      </c>
      <c r="N5" s="96" t="s">
        <v>61</v>
      </c>
      <c r="O5" s="96" t="s">
        <v>62</v>
      </c>
      <c r="P5" s="102" t="s">
        <v>1428</v>
      </c>
      <c r="Q5" s="101" t="s">
        <v>1419</v>
      </c>
      <c r="R5" s="96" t="s">
        <v>3</v>
      </c>
      <c r="S5" s="96" t="s">
        <v>5</v>
      </c>
      <c r="T5" s="96" t="s">
        <v>25</v>
      </c>
      <c r="U5" s="96" t="s">
        <v>4</v>
      </c>
      <c r="V5" s="96" t="s">
        <v>54</v>
      </c>
      <c r="W5" s="84" t="s">
        <v>64</v>
      </c>
      <c r="X5" s="84" t="s">
        <v>55</v>
      </c>
    </row>
    <row r="6" spans="1:34" ht="37.5" customHeight="1" x14ac:dyDescent="0.25">
      <c r="A6" s="28" t="s">
        <v>71</v>
      </c>
      <c r="B6" s="28">
        <v>9410283</v>
      </c>
      <c r="C6" s="64" t="s">
        <v>72</v>
      </c>
      <c r="D6" s="133" t="s">
        <v>73</v>
      </c>
      <c r="E6" s="29" t="s">
        <v>74</v>
      </c>
      <c r="F6" s="31" t="s">
        <v>65</v>
      </c>
      <c r="G6" s="31"/>
      <c r="H6" s="33">
        <v>45344</v>
      </c>
      <c r="I6" s="33">
        <v>45709</v>
      </c>
      <c r="J6" s="33" t="s">
        <v>98</v>
      </c>
      <c r="K6" s="32">
        <v>46075</v>
      </c>
      <c r="L6" s="32">
        <v>46439</v>
      </c>
      <c r="M6" s="33">
        <v>47170</v>
      </c>
      <c r="N6" s="34" t="s">
        <v>75</v>
      </c>
      <c r="O6" s="42" t="s">
        <v>400</v>
      </c>
      <c r="P6" s="114">
        <v>23583.18</v>
      </c>
      <c r="Q6" s="114">
        <v>282998.15999999997</v>
      </c>
      <c r="R6" s="114">
        <v>282998.15999999997</v>
      </c>
      <c r="S6" s="36" t="s">
        <v>1126</v>
      </c>
      <c r="T6" s="38"/>
      <c r="U6" s="28" t="s">
        <v>184</v>
      </c>
      <c r="V6" s="43" t="s">
        <v>963</v>
      </c>
      <c r="W6" s="45" t="s">
        <v>1209</v>
      </c>
      <c r="X6" s="45" t="s">
        <v>221</v>
      </c>
    </row>
    <row r="7" spans="1:34" ht="33" customHeight="1" x14ac:dyDescent="0.25">
      <c r="A7" s="28" t="s">
        <v>79</v>
      </c>
      <c r="B7" s="28">
        <v>9293818</v>
      </c>
      <c r="C7" s="64" t="s">
        <v>80</v>
      </c>
      <c r="D7" s="30" t="s">
        <v>81</v>
      </c>
      <c r="E7" s="29" t="s">
        <v>82</v>
      </c>
      <c r="F7" s="31" t="s">
        <v>65</v>
      </c>
      <c r="G7" s="31"/>
      <c r="H7" s="33">
        <v>44485</v>
      </c>
      <c r="I7" s="33">
        <v>44849</v>
      </c>
      <c r="J7" s="33" t="s">
        <v>98</v>
      </c>
      <c r="K7" s="32">
        <v>45946</v>
      </c>
      <c r="L7" s="32">
        <v>46310</v>
      </c>
      <c r="M7" s="33">
        <v>46310</v>
      </c>
      <c r="N7" s="34" t="s">
        <v>83</v>
      </c>
      <c r="O7" s="34" t="s">
        <v>67</v>
      </c>
      <c r="P7" s="115">
        <v>472.33</v>
      </c>
      <c r="Q7" s="115">
        <v>5668</v>
      </c>
      <c r="R7" s="115" t="s">
        <v>84</v>
      </c>
      <c r="S7" s="36" t="s">
        <v>1131</v>
      </c>
      <c r="T7" s="38"/>
      <c r="U7" s="28" t="s">
        <v>1363</v>
      </c>
      <c r="V7" s="43" t="s">
        <v>1364</v>
      </c>
      <c r="W7" s="70" t="s">
        <v>70</v>
      </c>
      <c r="X7" s="70" t="s">
        <v>1209</v>
      </c>
    </row>
    <row r="8" spans="1:34" ht="47.45" customHeight="1" x14ac:dyDescent="0.25">
      <c r="A8" s="28" t="s">
        <v>85</v>
      </c>
      <c r="B8" s="28">
        <v>9369083</v>
      </c>
      <c r="C8" s="64" t="s">
        <v>86</v>
      </c>
      <c r="D8" s="30" t="s">
        <v>81</v>
      </c>
      <c r="E8" s="29" t="s">
        <v>87</v>
      </c>
      <c r="F8" s="31" t="s">
        <v>65</v>
      </c>
      <c r="G8" s="31"/>
      <c r="H8" s="33">
        <v>44986</v>
      </c>
      <c r="I8" s="33">
        <v>45351</v>
      </c>
      <c r="J8" s="33" t="s">
        <v>98</v>
      </c>
      <c r="K8" s="32">
        <v>46082</v>
      </c>
      <c r="L8" s="32">
        <v>46446</v>
      </c>
      <c r="M8" s="33">
        <v>46811</v>
      </c>
      <c r="N8" s="34" t="s">
        <v>75</v>
      </c>
      <c r="O8" s="34" t="s">
        <v>400</v>
      </c>
      <c r="P8" s="115">
        <f>Tabela1[[#This Row],[VALOR TOTAL]]/12</f>
        <v>4043.9583333333335</v>
      </c>
      <c r="Q8" s="115">
        <v>48527.5</v>
      </c>
      <c r="R8" s="115">
        <v>48527.5</v>
      </c>
      <c r="S8" s="36" t="s">
        <v>88</v>
      </c>
      <c r="T8" s="38"/>
      <c r="U8" s="28" t="s">
        <v>89</v>
      </c>
      <c r="V8" s="43" t="s">
        <v>68</v>
      </c>
      <c r="W8" s="134" t="s">
        <v>70</v>
      </c>
      <c r="X8" s="70" t="s">
        <v>1209</v>
      </c>
    </row>
    <row r="9" spans="1:34" ht="36.6" customHeight="1" x14ac:dyDescent="0.25">
      <c r="A9" s="28" t="s">
        <v>1229</v>
      </c>
      <c r="B9" s="28">
        <v>9483096</v>
      </c>
      <c r="C9" s="66" t="s">
        <v>1230</v>
      </c>
      <c r="D9" s="30" t="s">
        <v>1231</v>
      </c>
      <c r="E9" s="29" t="s">
        <v>1232</v>
      </c>
      <c r="F9" s="31" t="s">
        <v>65</v>
      </c>
      <c r="G9" s="48"/>
      <c r="H9" s="40">
        <v>45974</v>
      </c>
      <c r="I9" s="40">
        <v>46338</v>
      </c>
      <c r="J9" s="40" t="s">
        <v>98</v>
      </c>
      <c r="K9" s="37"/>
      <c r="L9" s="37"/>
      <c r="M9" s="40">
        <v>49625</v>
      </c>
      <c r="N9" s="46" t="s">
        <v>152</v>
      </c>
      <c r="O9" s="46" t="s">
        <v>67</v>
      </c>
      <c r="P9" s="115">
        <v>320</v>
      </c>
      <c r="Q9" s="135">
        <v>3840</v>
      </c>
      <c r="R9" s="115">
        <v>3840</v>
      </c>
      <c r="S9" s="36" t="s">
        <v>1233</v>
      </c>
      <c r="T9" s="38"/>
      <c r="U9" s="38" t="s">
        <v>1234</v>
      </c>
      <c r="V9" s="67" t="s">
        <v>215</v>
      </c>
      <c r="W9" s="52" t="s">
        <v>221</v>
      </c>
      <c r="X9" s="162" t="s">
        <v>1148</v>
      </c>
    </row>
    <row r="10" spans="1:34" ht="36" customHeight="1" x14ac:dyDescent="0.25">
      <c r="A10" s="28" t="s">
        <v>1250</v>
      </c>
      <c r="B10" s="28">
        <v>9483939</v>
      </c>
      <c r="C10" s="66" t="s">
        <v>1249</v>
      </c>
      <c r="D10" s="30" t="s">
        <v>1231</v>
      </c>
      <c r="E10" s="29" t="s">
        <v>1251</v>
      </c>
      <c r="F10" s="31" t="s">
        <v>65</v>
      </c>
      <c r="G10" s="48"/>
      <c r="H10" s="40">
        <v>45978</v>
      </c>
      <c r="I10" s="40">
        <v>46342</v>
      </c>
      <c r="J10" s="40" t="s">
        <v>98</v>
      </c>
      <c r="K10" s="37"/>
      <c r="L10" s="37"/>
      <c r="M10" s="40">
        <v>49629</v>
      </c>
      <c r="N10" s="46" t="s">
        <v>152</v>
      </c>
      <c r="O10" s="46" t="s">
        <v>67</v>
      </c>
      <c r="P10" s="115">
        <f>Tabela1[[#This Row],[VALOR TOTAL]]/12</f>
        <v>680.93999999999994</v>
      </c>
      <c r="Q10" s="115">
        <v>8171.28</v>
      </c>
      <c r="R10" s="115">
        <v>8171.28</v>
      </c>
      <c r="S10" s="36" t="s">
        <v>131</v>
      </c>
      <c r="T10" s="38"/>
      <c r="U10" s="38" t="s">
        <v>133</v>
      </c>
      <c r="V10" s="67" t="s">
        <v>1280</v>
      </c>
      <c r="W10" s="52" t="s">
        <v>70</v>
      </c>
      <c r="X10" s="162" t="s">
        <v>1209</v>
      </c>
    </row>
    <row r="11" spans="1:34" ht="45.6" customHeight="1" x14ac:dyDescent="0.25">
      <c r="A11" s="44" t="s">
        <v>95</v>
      </c>
      <c r="B11" s="28">
        <v>9471169</v>
      </c>
      <c r="C11" s="64" t="s">
        <v>96</v>
      </c>
      <c r="D11" s="30" t="s">
        <v>90</v>
      </c>
      <c r="E11" s="29" t="s">
        <v>97</v>
      </c>
      <c r="F11" s="31" t="s">
        <v>98</v>
      </c>
      <c r="G11" s="31"/>
      <c r="H11" s="33">
        <v>45853</v>
      </c>
      <c r="I11" s="40">
        <v>46217</v>
      </c>
      <c r="J11" s="40" t="s">
        <v>98</v>
      </c>
      <c r="K11" s="32"/>
      <c r="L11" s="32"/>
      <c r="M11" s="40">
        <v>49504</v>
      </c>
      <c r="N11" s="34" t="s">
        <v>99</v>
      </c>
      <c r="O11" s="34" t="s">
        <v>67</v>
      </c>
      <c r="P11" s="115">
        <f>Tabela1[[#This Row],[VALOR ANUAL]]/12</f>
        <v>969533.33333333337</v>
      </c>
      <c r="Q11" s="115">
        <v>11634400</v>
      </c>
      <c r="R11" s="115">
        <v>11634400</v>
      </c>
      <c r="S11" s="36" t="s">
        <v>92</v>
      </c>
      <c r="T11" s="38"/>
      <c r="U11" s="28" t="s">
        <v>93</v>
      </c>
      <c r="V11" s="41" t="s">
        <v>94</v>
      </c>
      <c r="W11" s="41" t="s">
        <v>221</v>
      </c>
      <c r="X11" s="162" t="s">
        <v>1148</v>
      </c>
    </row>
    <row r="12" spans="1:34" ht="47.1" customHeight="1" x14ac:dyDescent="0.25">
      <c r="A12" s="136" t="s">
        <v>100</v>
      </c>
      <c r="B12" s="28">
        <v>9472605</v>
      </c>
      <c r="C12" s="137" t="s">
        <v>101</v>
      </c>
      <c r="D12" s="138" t="s">
        <v>90</v>
      </c>
      <c r="E12" s="139" t="s">
        <v>102</v>
      </c>
      <c r="F12" s="31" t="s">
        <v>65</v>
      </c>
      <c r="G12" s="31"/>
      <c r="H12" s="33">
        <v>45862</v>
      </c>
      <c r="I12" s="40">
        <v>46045</v>
      </c>
      <c r="J12" s="40" t="s">
        <v>65</v>
      </c>
      <c r="K12" s="32">
        <v>46046</v>
      </c>
      <c r="L12" s="32">
        <v>46226</v>
      </c>
      <c r="M12" s="40">
        <v>46045</v>
      </c>
      <c r="N12" s="34" t="s">
        <v>99</v>
      </c>
      <c r="O12" s="34" t="s">
        <v>67</v>
      </c>
      <c r="P12" s="115">
        <f>Tabela1[[#This Row],[VALOR TOTAL]]/6</f>
        <v>3682.56</v>
      </c>
      <c r="Q12" s="145"/>
      <c r="R12" s="115">
        <v>22095.360000000001</v>
      </c>
      <c r="S12" s="36" t="s">
        <v>92</v>
      </c>
      <c r="T12" s="38"/>
      <c r="U12" s="28" t="s">
        <v>93</v>
      </c>
      <c r="V12" s="45" t="s">
        <v>94</v>
      </c>
      <c r="W12" s="87" t="s">
        <v>70</v>
      </c>
      <c r="X12" s="162" t="s">
        <v>1209</v>
      </c>
    </row>
    <row r="13" spans="1:34" s="25" customFormat="1" ht="50.1" customHeight="1" x14ac:dyDescent="0.25">
      <c r="A13" s="75" t="s">
        <v>1356</v>
      </c>
      <c r="B13" s="75">
        <v>9493150</v>
      </c>
      <c r="C13" s="80" t="s">
        <v>1357</v>
      </c>
      <c r="D13" s="140" t="s">
        <v>1358</v>
      </c>
      <c r="E13" s="88" t="s">
        <v>1404</v>
      </c>
      <c r="F13" s="31" t="s">
        <v>65</v>
      </c>
      <c r="G13" s="77"/>
      <c r="H13" s="78">
        <v>46045</v>
      </c>
      <c r="I13" s="78">
        <v>46409</v>
      </c>
      <c r="J13" s="40" t="s">
        <v>98</v>
      </c>
      <c r="K13" s="79"/>
      <c r="L13" s="79"/>
      <c r="M13" s="78">
        <v>49696</v>
      </c>
      <c r="N13" s="34" t="s">
        <v>66</v>
      </c>
      <c r="O13" s="46" t="s">
        <v>400</v>
      </c>
      <c r="P13" s="114">
        <v>1719.44</v>
      </c>
      <c r="Q13" s="114">
        <v>20633.28</v>
      </c>
      <c r="R13" s="114">
        <v>20633.28</v>
      </c>
      <c r="S13" s="36" t="s">
        <v>1188</v>
      </c>
      <c r="T13" s="82"/>
      <c r="U13" s="87" t="s">
        <v>153</v>
      </c>
      <c r="V13" s="146" t="s">
        <v>1264</v>
      </c>
      <c r="W13" s="146" t="s">
        <v>1209</v>
      </c>
      <c r="X13" s="146" t="s">
        <v>70</v>
      </c>
      <c r="Y13" s="248"/>
      <c r="Z13" s="248"/>
      <c r="AA13" s="248"/>
      <c r="AB13" s="248"/>
      <c r="AC13" s="248"/>
      <c r="AD13" s="248"/>
      <c r="AE13" s="248"/>
      <c r="AF13" s="248"/>
      <c r="AG13" s="248"/>
      <c r="AH13" s="248"/>
    </row>
    <row r="14" spans="1:34" ht="76.5" customHeight="1" x14ac:dyDescent="0.25">
      <c r="A14" s="141" t="s">
        <v>1401</v>
      </c>
      <c r="B14" s="75">
        <v>9494479</v>
      </c>
      <c r="C14" s="80" t="s">
        <v>1402</v>
      </c>
      <c r="D14" s="142" t="s">
        <v>103</v>
      </c>
      <c r="E14" s="83" t="s">
        <v>1403</v>
      </c>
      <c r="F14" s="76" t="s">
        <v>65</v>
      </c>
      <c r="G14" s="77"/>
      <c r="H14" s="78">
        <v>46064</v>
      </c>
      <c r="I14" s="78">
        <v>46975</v>
      </c>
      <c r="J14" s="40" t="s">
        <v>65</v>
      </c>
      <c r="K14" s="144"/>
      <c r="L14" s="79"/>
      <c r="M14" s="78">
        <v>46975</v>
      </c>
      <c r="N14" s="144" t="s">
        <v>190</v>
      </c>
      <c r="O14" s="144" t="s">
        <v>469</v>
      </c>
      <c r="P14" s="147">
        <v>5345.71</v>
      </c>
      <c r="Q14" s="147">
        <v>64148.47</v>
      </c>
      <c r="R14" s="115">
        <v>160371.20000000001</v>
      </c>
      <c r="S14" s="81" t="s">
        <v>105</v>
      </c>
      <c r="T14" s="82"/>
      <c r="U14" s="82" t="s">
        <v>106</v>
      </c>
      <c r="V14" s="148" t="s">
        <v>107</v>
      </c>
      <c r="W14" s="149" t="s">
        <v>1148</v>
      </c>
      <c r="X14" s="162" t="s">
        <v>221</v>
      </c>
    </row>
    <row r="15" spans="1:34" ht="60.95" customHeight="1" x14ac:dyDescent="0.25">
      <c r="A15" s="44" t="s">
        <v>112</v>
      </c>
      <c r="B15" s="28">
        <v>9393310</v>
      </c>
      <c r="C15" s="64" t="s">
        <v>113</v>
      </c>
      <c r="D15" s="30" t="s">
        <v>114</v>
      </c>
      <c r="E15" s="29" t="s">
        <v>115</v>
      </c>
      <c r="F15" s="31" t="s">
        <v>65</v>
      </c>
      <c r="G15" s="48"/>
      <c r="H15" s="40">
        <v>45171</v>
      </c>
      <c r="I15" s="40">
        <v>46997</v>
      </c>
      <c r="J15" s="40" t="s">
        <v>98</v>
      </c>
      <c r="K15" s="37">
        <v>45902</v>
      </c>
      <c r="L15" s="37">
        <v>46266</v>
      </c>
      <c r="M15" s="40">
        <v>46997</v>
      </c>
      <c r="N15" s="46" t="s">
        <v>91</v>
      </c>
      <c r="O15" s="42" t="s">
        <v>67</v>
      </c>
      <c r="P15" s="115">
        <v>118706.96</v>
      </c>
      <c r="Q15" s="151">
        <v>1424483.52</v>
      </c>
      <c r="R15" s="115">
        <v>1424483.52</v>
      </c>
      <c r="S15" s="36" t="s">
        <v>117</v>
      </c>
      <c r="T15" s="28"/>
      <c r="U15" s="28" t="s">
        <v>1561</v>
      </c>
      <c r="V15" s="43" t="s">
        <v>1202</v>
      </c>
      <c r="W15" s="71" t="s">
        <v>70</v>
      </c>
      <c r="X15" s="73" t="s">
        <v>1209</v>
      </c>
    </row>
    <row r="16" spans="1:34" s="25" customFormat="1" ht="51.95" customHeight="1" x14ac:dyDescent="0.25">
      <c r="A16" s="44" t="s">
        <v>121</v>
      </c>
      <c r="B16" s="28">
        <v>9473087</v>
      </c>
      <c r="C16" s="137" t="s">
        <v>122</v>
      </c>
      <c r="D16" s="30" t="s">
        <v>114</v>
      </c>
      <c r="E16" s="143" t="s">
        <v>123</v>
      </c>
      <c r="F16" s="31" t="s">
        <v>65</v>
      </c>
      <c r="G16" s="31"/>
      <c r="H16" s="33">
        <v>45868</v>
      </c>
      <c r="I16" s="40">
        <v>46232</v>
      </c>
      <c r="J16" s="40" t="s">
        <v>98</v>
      </c>
      <c r="K16" s="34"/>
      <c r="L16" s="32"/>
      <c r="M16" s="40">
        <v>49519</v>
      </c>
      <c r="N16" s="34" t="s">
        <v>99</v>
      </c>
      <c r="O16" s="46" t="s">
        <v>67</v>
      </c>
      <c r="P16" s="114">
        <v>37890.18</v>
      </c>
      <c r="Q16" s="114">
        <v>454682.16</v>
      </c>
      <c r="R16" s="114">
        <v>4546821.5999999996</v>
      </c>
      <c r="S16" s="36" t="s">
        <v>124</v>
      </c>
      <c r="T16" s="38"/>
      <c r="U16" s="28" t="s">
        <v>118</v>
      </c>
      <c r="V16" s="50" t="s">
        <v>125</v>
      </c>
      <c r="W16" s="87" t="s">
        <v>1209</v>
      </c>
      <c r="X16" s="50" t="s">
        <v>70</v>
      </c>
      <c r="Y16" s="248"/>
      <c r="Z16" s="248"/>
      <c r="AA16" s="248"/>
      <c r="AB16" s="248"/>
      <c r="AC16" s="248"/>
      <c r="AD16" s="248"/>
      <c r="AE16" s="248"/>
      <c r="AF16" s="248"/>
      <c r="AG16" s="248"/>
      <c r="AH16" s="248"/>
    </row>
    <row r="17" spans="1:34" s="25" customFormat="1" ht="33.6" customHeight="1" x14ac:dyDescent="0.25">
      <c r="A17" s="44" t="s">
        <v>1299</v>
      </c>
      <c r="B17" s="28">
        <v>9486860</v>
      </c>
      <c r="C17" s="66" t="s">
        <v>1300</v>
      </c>
      <c r="D17" s="30" t="s">
        <v>1298</v>
      </c>
      <c r="E17" s="29" t="s">
        <v>1301</v>
      </c>
      <c r="F17" s="31" t="s">
        <v>65</v>
      </c>
      <c r="G17" s="48"/>
      <c r="H17" s="40">
        <v>46000</v>
      </c>
      <c r="I17" s="40">
        <v>46364</v>
      </c>
      <c r="J17" s="40" t="s">
        <v>98</v>
      </c>
      <c r="K17" s="46"/>
      <c r="L17" s="37"/>
      <c r="M17" s="40">
        <v>49651</v>
      </c>
      <c r="N17" s="46" t="s">
        <v>104</v>
      </c>
      <c r="O17" s="46" t="s">
        <v>67</v>
      </c>
      <c r="P17" s="114">
        <v>9650</v>
      </c>
      <c r="Q17" s="114">
        <v>115800</v>
      </c>
      <c r="R17" s="114">
        <v>1158000</v>
      </c>
      <c r="S17" s="36" t="s">
        <v>1302</v>
      </c>
      <c r="T17" s="38"/>
      <c r="U17" s="38" t="s">
        <v>1303</v>
      </c>
      <c r="V17" s="67" t="s">
        <v>1304</v>
      </c>
      <c r="W17" s="52" t="s">
        <v>1209</v>
      </c>
      <c r="X17" s="162" t="s">
        <v>70</v>
      </c>
      <c r="Y17" s="248"/>
      <c r="Z17" s="248"/>
      <c r="AA17" s="248"/>
      <c r="AB17" s="248"/>
      <c r="AC17" s="248"/>
      <c r="AD17" s="248"/>
      <c r="AE17" s="248"/>
      <c r="AF17" s="248"/>
      <c r="AG17" s="248"/>
      <c r="AH17" s="248"/>
    </row>
    <row r="18" spans="1:34" ht="67.5" customHeight="1" x14ac:dyDescent="0.25">
      <c r="A18" s="28" t="s">
        <v>126</v>
      </c>
      <c r="B18" s="28">
        <v>3459</v>
      </c>
      <c r="C18" s="64" t="s">
        <v>127</v>
      </c>
      <c r="D18" s="133" t="s">
        <v>128</v>
      </c>
      <c r="E18" s="29" t="s">
        <v>129</v>
      </c>
      <c r="F18" s="31" t="s">
        <v>65</v>
      </c>
      <c r="G18" s="31"/>
      <c r="H18" s="31"/>
      <c r="I18" s="31"/>
      <c r="J18" s="31" t="s">
        <v>98</v>
      </c>
      <c r="K18" s="32">
        <v>46137</v>
      </c>
      <c r="L18" s="32">
        <v>46387</v>
      </c>
      <c r="M18" s="31"/>
      <c r="N18" s="34" t="s">
        <v>104</v>
      </c>
      <c r="O18" s="34" t="s">
        <v>67</v>
      </c>
      <c r="P18" s="115">
        <f t="shared" ref="P18:P22" si="0">R18/12</f>
        <v>71086.21666666666</v>
      </c>
      <c r="Q18" s="115">
        <v>853034.6</v>
      </c>
      <c r="R18" s="115">
        <v>853034.6</v>
      </c>
      <c r="S18" s="36" t="s">
        <v>131</v>
      </c>
      <c r="T18" s="28" t="s">
        <v>132</v>
      </c>
      <c r="U18" s="28" t="s">
        <v>133</v>
      </c>
      <c r="V18" s="43" t="s">
        <v>134</v>
      </c>
      <c r="W18" s="39" t="s">
        <v>1148</v>
      </c>
      <c r="X18" s="45" t="s">
        <v>221</v>
      </c>
    </row>
    <row r="19" spans="1:34" ht="32.1" customHeight="1" x14ac:dyDescent="0.25">
      <c r="A19" s="28" t="s">
        <v>135</v>
      </c>
      <c r="B19" s="28">
        <v>9389826</v>
      </c>
      <c r="C19" s="64" t="s">
        <v>136</v>
      </c>
      <c r="D19" s="133" t="s">
        <v>1468</v>
      </c>
      <c r="E19" s="29" t="s">
        <v>137</v>
      </c>
      <c r="F19" s="31" t="s">
        <v>65</v>
      </c>
      <c r="G19" s="31"/>
      <c r="H19" s="33">
        <v>45121</v>
      </c>
      <c r="I19" s="33">
        <v>45486</v>
      </c>
      <c r="J19" s="33" t="s">
        <v>98</v>
      </c>
      <c r="K19" s="32">
        <v>45852</v>
      </c>
      <c r="L19" s="32">
        <v>46216</v>
      </c>
      <c r="M19" s="33">
        <v>46947</v>
      </c>
      <c r="N19" s="34" t="s">
        <v>99</v>
      </c>
      <c r="O19" s="42" t="s">
        <v>67</v>
      </c>
      <c r="P19" s="115">
        <f>Tabela1[[#This Row],[VALOR ANUAL]]/12</f>
        <v>281060.8</v>
      </c>
      <c r="Q19" s="115">
        <v>3372729.6</v>
      </c>
      <c r="R19" s="115">
        <v>3372729.6</v>
      </c>
      <c r="S19" s="36" t="s">
        <v>138</v>
      </c>
      <c r="T19" s="38"/>
      <c r="U19" s="28" t="s">
        <v>139</v>
      </c>
      <c r="V19" s="43" t="s">
        <v>140</v>
      </c>
      <c r="W19" s="71" t="s">
        <v>221</v>
      </c>
      <c r="X19" s="73" t="s">
        <v>1148</v>
      </c>
    </row>
    <row r="20" spans="1:34" ht="46.5" customHeight="1" x14ac:dyDescent="0.25">
      <c r="A20" s="28" t="s">
        <v>1319</v>
      </c>
      <c r="B20" s="28">
        <v>9490295</v>
      </c>
      <c r="C20" s="66" t="s">
        <v>1318</v>
      </c>
      <c r="D20" s="133" t="s">
        <v>141</v>
      </c>
      <c r="E20" s="29" t="s">
        <v>1320</v>
      </c>
      <c r="F20" s="31" t="s">
        <v>65</v>
      </c>
      <c r="G20" s="48"/>
      <c r="H20" s="40">
        <v>46006</v>
      </c>
      <c r="I20" s="40">
        <v>46370</v>
      </c>
      <c r="J20" s="40" t="s">
        <v>98</v>
      </c>
      <c r="K20" s="37"/>
      <c r="L20" s="37"/>
      <c r="M20" s="40">
        <v>49657</v>
      </c>
      <c r="N20" s="46" t="s">
        <v>104</v>
      </c>
      <c r="O20" s="46" t="s">
        <v>67</v>
      </c>
      <c r="P20" s="115">
        <f>Tabela1[[#This Row],[VALOR ANUAL]]/12</f>
        <v>1545</v>
      </c>
      <c r="Q20" s="115">
        <v>18540</v>
      </c>
      <c r="R20" s="115">
        <v>18540</v>
      </c>
      <c r="S20" s="36" t="s">
        <v>745</v>
      </c>
      <c r="T20" s="38"/>
      <c r="U20" s="38" t="s">
        <v>110</v>
      </c>
      <c r="V20" s="67" t="s">
        <v>111</v>
      </c>
      <c r="W20" s="52" t="s">
        <v>221</v>
      </c>
      <c r="X20" s="162" t="s">
        <v>1148</v>
      </c>
    </row>
    <row r="21" spans="1:34" s="25" customFormat="1" ht="30.6" customHeight="1" x14ac:dyDescent="0.25">
      <c r="A21" s="28" t="s">
        <v>145</v>
      </c>
      <c r="B21" s="28">
        <v>9472469</v>
      </c>
      <c r="C21" s="152" t="s">
        <v>146</v>
      </c>
      <c r="D21" s="140" t="s">
        <v>147</v>
      </c>
      <c r="E21" s="88" t="s">
        <v>148</v>
      </c>
      <c r="F21" s="31" t="s">
        <v>98</v>
      </c>
      <c r="G21" s="31"/>
      <c r="H21" s="33">
        <v>45862</v>
      </c>
      <c r="I21" s="40">
        <v>46226</v>
      </c>
      <c r="J21" s="40" t="s">
        <v>98</v>
      </c>
      <c r="K21" s="32"/>
      <c r="L21" s="32"/>
      <c r="M21" s="40">
        <v>49513</v>
      </c>
      <c r="N21" s="34" t="s">
        <v>99</v>
      </c>
      <c r="O21" s="42" t="s">
        <v>67</v>
      </c>
      <c r="P21" s="114">
        <v>56574.17</v>
      </c>
      <c r="Q21" s="114">
        <v>678890</v>
      </c>
      <c r="R21" s="114">
        <v>6788900.4000000004</v>
      </c>
      <c r="S21" s="36" t="s">
        <v>149</v>
      </c>
      <c r="T21" s="38"/>
      <c r="U21" s="88" t="s">
        <v>150</v>
      </c>
      <c r="V21" s="87" t="s">
        <v>151</v>
      </c>
      <c r="W21" s="45" t="s">
        <v>1209</v>
      </c>
      <c r="X21" s="50" t="s">
        <v>70</v>
      </c>
      <c r="Y21" s="248"/>
      <c r="Z21" s="248"/>
      <c r="AA21" s="248"/>
      <c r="AB21" s="248"/>
      <c r="AC21" s="248"/>
      <c r="AD21" s="248"/>
      <c r="AE21" s="248"/>
      <c r="AF21" s="248"/>
      <c r="AG21" s="248"/>
      <c r="AH21" s="248"/>
    </row>
    <row r="22" spans="1:34" ht="58.5" customHeight="1" x14ac:dyDescent="0.25">
      <c r="A22" s="44" t="s">
        <v>155</v>
      </c>
      <c r="B22" s="28">
        <v>9350488</v>
      </c>
      <c r="C22" s="64" t="s">
        <v>156</v>
      </c>
      <c r="D22" s="30" t="s">
        <v>157</v>
      </c>
      <c r="E22" s="29" t="s">
        <v>158</v>
      </c>
      <c r="F22" s="48" t="s">
        <v>65</v>
      </c>
      <c r="G22" s="31"/>
      <c r="H22" s="33">
        <v>44883</v>
      </c>
      <c r="I22" s="33">
        <v>45247</v>
      </c>
      <c r="J22" s="33" t="s">
        <v>98</v>
      </c>
      <c r="K22" s="32">
        <v>45979</v>
      </c>
      <c r="L22" s="32">
        <v>46343</v>
      </c>
      <c r="M22" s="33">
        <v>46708</v>
      </c>
      <c r="N22" s="34" t="s">
        <v>152</v>
      </c>
      <c r="O22" s="42" t="s">
        <v>67</v>
      </c>
      <c r="P22" s="115">
        <f t="shared" si="0"/>
        <v>1999.25</v>
      </c>
      <c r="Q22" s="115">
        <v>23991</v>
      </c>
      <c r="R22" s="115">
        <v>23991</v>
      </c>
      <c r="S22" s="36" t="s">
        <v>159</v>
      </c>
      <c r="T22" s="28"/>
      <c r="U22" s="28" t="s">
        <v>188</v>
      </c>
      <c r="V22" s="43" t="s">
        <v>160</v>
      </c>
      <c r="W22" s="41" t="s">
        <v>70</v>
      </c>
      <c r="X22" s="162" t="s">
        <v>1209</v>
      </c>
    </row>
    <row r="23" spans="1:34" ht="68.45" customHeight="1" x14ac:dyDescent="0.25">
      <c r="A23" s="44" t="s">
        <v>164</v>
      </c>
      <c r="B23" s="28">
        <v>9470562</v>
      </c>
      <c r="C23" s="64" t="s">
        <v>165</v>
      </c>
      <c r="D23" s="30" t="s">
        <v>166</v>
      </c>
      <c r="E23" s="29" t="s">
        <v>167</v>
      </c>
      <c r="F23" s="31" t="s">
        <v>65</v>
      </c>
      <c r="G23" s="31"/>
      <c r="H23" s="33">
        <v>45828</v>
      </c>
      <c r="I23" s="40">
        <v>46192</v>
      </c>
      <c r="J23" s="40" t="s">
        <v>98</v>
      </c>
      <c r="K23" s="32">
        <v>46193</v>
      </c>
      <c r="L23" s="32">
        <v>46557</v>
      </c>
      <c r="M23" s="40">
        <v>49479</v>
      </c>
      <c r="N23" s="34" t="s">
        <v>108</v>
      </c>
      <c r="O23" s="34" t="s">
        <v>400</v>
      </c>
      <c r="P23" s="147">
        <v>1785</v>
      </c>
      <c r="Q23" s="147">
        <v>21420</v>
      </c>
      <c r="R23" s="115">
        <v>21420</v>
      </c>
      <c r="S23" s="36" t="s">
        <v>159</v>
      </c>
      <c r="T23" s="38"/>
      <c r="U23" s="28" t="s">
        <v>160</v>
      </c>
      <c r="V23" s="41" t="s">
        <v>1575</v>
      </c>
      <c r="W23" s="41" t="s">
        <v>1148</v>
      </c>
      <c r="X23" s="162" t="s">
        <v>221</v>
      </c>
    </row>
    <row r="24" spans="1:34" ht="42.6" customHeight="1" x14ac:dyDescent="0.25">
      <c r="A24" s="182" t="s">
        <v>1501</v>
      </c>
      <c r="B24" s="120">
        <v>9501939</v>
      </c>
      <c r="C24" s="121" t="s">
        <v>1502</v>
      </c>
      <c r="D24" s="169" t="s">
        <v>1503</v>
      </c>
      <c r="E24" s="122" t="s">
        <v>1504</v>
      </c>
      <c r="F24" s="123" t="s">
        <v>65</v>
      </c>
      <c r="G24" s="103"/>
      <c r="H24" s="104">
        <v>46137</v>
      </c>
      <c r="I24" s="104">
        <v>46501</v>
      </c>
      <c r="J24" s="124" t="s">
        <v>98</v>
      </c>
      <c r="K24" s="105"/>
      <c r="L24" s="105"/>
      <c r="M24" s="124">
        <v>49789</v>
      </c>
      <c r="N24" s="125" t="s">
        <v>130</v>
      </c>
      <c r="O24" s="125" t="s">
        <v>400</v>
      </c>
      <c r="P24" s="151">
        <v>473.75</v>
      </c>
      <c r="Q24" s="147">
        <v>5685</v>
      </c>
      <c r="R24" s="126">
        <v>5685</v>
      </c>
      <c r="S24" s="36" t="s">
        <v>1505</v>
      </c>
      <c r="T24" s="128"/>
      <c r="U24" s="38" t="s">
        <v>168</v>
      </c>
      <c r="V24" s="67" t="s">
        <v>169</v>
      </c>
      <c r="W24" s="52" t="s">
        <v>221</v>
      </c>
      <c r="X24" s="162" t="s">
        <v>1148</v>
      </c>
    </row>
    <row r="25" spans="1:34" ht="33.6" customHeight="1" x14ac:dyDescent="0.25">
      <c r="A25" s="153" t="s">
        <v>1378</v>
      </c>
      <c r="B25" s="28">
        <v>9493404</v>
      </c>
      <c r="C25" s="137" t="s">
        <v>1377</v>
      </c>
      <c r="D25" s="30" t="s">
        <v>1287</v>
      </c>
      <c r="E25" s="143" t="s">
        <v>1405</v>
      </c>
      <c r="F25" s="31" t="s">
        <v>65</v>
      </c>
      <c r="G25" s="48"/>
      <c r="H25" s="40">
        <v>46052</v>
      </c>
      <c r="I25" s="40">
        <v>46416</v>
      </c>
      <c r="J25" s="40" t="s">
        <v>98</v>
      </c>
      <c r="K25" s="37"/>
      <c r="L25" s="37"/>
      <c r="M25" s="40">
        <v>49703</v>
      </c>
      <c r="N25" s="34" t="s">
        <v>66</v>
      </c>
      <c r="O25" s="42" t="s">
        <v>400</v>
      </c>
      <c r="P25" s="115">
        <v>35100</v>
      </c>
      <c r="Q25" s="115">
        <v>421200</v>
      </c>
      <c r="R25" s="115">
        <v>421200</v>
      </c>
      <c r="S25" s="36" t="s">
        <v>1379</v>
      </c>
      <c r="T25" s="38"/>
      <c r="U25" s="38" t="s">
        <v>863</v>
      </c>
      <c r="V25" s="67" t="s">
        <v>1380</v>
      </c>
      <c r="W25" s="52" t="s">
        <v>70</v>
      </c>
      <c r="X25" s="162" t="s">
        <v>1209</v>
      </c>
    </row>
    <row r="26" spans="1:34" ht="30.6" customHeight="1" x14ac:dyDescent="0.25">
      <c r="A26" s="44" t="s">
        <v>1288</v>
      </c>
      <c r="B26" s="28">
        <v>9488022</v>
      </c>
      <c r="C26" s="66" t="s">
        <v>1289</v>
      </c>
      <c r="D26" s="30" t="s">
        <v>1287</v>
      </c>
      <c r="E26" s="29" t="s">
        <v>1290</v>
      </c>
      <c r="F26" s="31" t="s">
        <v>65</v>
      </c>
      <c r="G26" s="48"/>
      <c r="H26" s="40">
        <v>45996</v>
      </c>
      <c r="I26" s="40">
        <v>46360</v>
      </c>
      <c r="J26" s="40" t="s">
        <v>98</v>
      </c>
      <c r="K26" s="37"/>
      <c r="L26" s="37"/>
      <c r="M26" s="40">
        <v>49647</v>
      </c>
      <c r="N26" s="46" t="s">
        <v>104</v>
      </c>
      <c r="O26" s="46" t="s">
        <v>67</v>
      </c>
      <c r="P26" s="147">
        <v>37854.17</v>
      </c>
      <c r="Q26" s="147">
        <v>454250</v>
      </c>
      <c r="R26" s="115">
        <v>454250</v>
      </c>
      <c r="S26" s="36" t="s">
        <v>1291</v>
      </c>
      <c r="T26" s="38"/>
      <c r="U26" s="38" t="s">
        <v>863</v>
      </c>
      <c r="V26" s="67" t="s">
        <v>864</v>
      </c>
      <c r="W26" s="52" t="s">
        <v>1148</v>
      </c>
      <c r="X26" s="162" t="s">
        <v>221</v>
      </c>
    </row>
    <row r="27" spans="1:34" s="25" customFormat="1" ht="39.6" customHeight="1" x14ac:dyDescent="0.25">
      <c r="A27" s="44" t="s">
        <v>170</v>
      </c>
      <c r="B27" s="28">
        <v>9361880</v>
      </c>
      <c r="C27" s="64" t="s">
        <v>171</v>
      </c>
      <c r="D27" s="30" t="s">
        <v>172</v>
      </c>
      <c r="E27" s="29" t="s">
        <v>173</v>
      </c>
      <c r="F27" s="31" t="s">
        <v>65</v>
      </c>
      <c r="G27" s="31"/>
      <c r="H27" s="33">
        <v>44897</v>
      </c>
      <c r="I27" s="33">
        <v>45261</v>
      </c>
      <c r="J27" s="33" t="s">
        <v>98</v>
      </c>
      <c r="K27" s="32">
        <v>45993</v>
      </c>
      <c r="L27" s="32">
        <v>46357</v>
      </c>
      <c r="M27" s="33">
        <v>46722</v>
      </c>
      <c r="N27" s="34" t="s">
        <v>104</v>
      </c>
      <c r="O27" s="42" t="s">
        <v>67</v>
      </c>
      <c r="P27" s="114">
        <v>490.96</v>
      </c>
      <c r="Q27" s="114">
        <v>5891.52</v>
      </c>
      <c r="R27" s="114">
        <v>29457.599999999999</v>
      </c>
      <c r="S27" s="36" t="s">
        <v>159</v>
      </c>
      <c r="T27" s="28"/>
      <c r="U27" s="28" t="s">
        <v>160</v>
      </c>
      <c r="V27" s="43" t="s">
        <v>1575</v>
      </c>
      <c r="W27" s="41" t="s">
        <v>1209</v>
      </c>
      <c r="X27" s="162" t="s">
        <v>70</v>
      </c>
      <c r="Y27" s="248"/>
      <c r="Z27" s="248"/>
      <c r="AA27" s="248"/>
      <c r="AB27" s="248"/>
      <c r="AC27" s="248"/>
      <c r="AD27" s="248"/>
      <c r="AE27" s="248"/>
      <c r="AF27" s="248"/>
      <c r="AG27" s="248"/>
      <c r="AH27" s="248"/>
    </row>
    <row r="28" spans="1:34" ht="25.5" customHeight="1" x14ac:dyDescent="0.25">
      <c r="A28" s="44" t="s">
        <v>176</v>
      </c>
      <c r="B28" s="28">
        <v>9459809</v>
      </c>
      <c r="C28" s="64" t="s">
        <v>177</v>
      </c>
      <c r="D28" s="30" t="s">
        <v>178</v>
      </c>
      <c r="E28" s="29" t="s">
        <v>179</v>
      </c>
      <c r="F28" s="31" t="s">
        <v>65</v>
      </c>
      <c r="G28" s="31"/>
      <c r="H28" s="33">
        <v>45758</v>
      </c>
      <c r="I28" s="40">
        <v>47583</v>
      </c>
      <c r="J28" s="40" t="s">
        <v>98</v>
      </c>
      <c r="K28" s="32"/>
      <c r="L28" s="32"/>
      <c r="M28" s="40">
        <v>49409</v>
      </c>
      <c r="N28" s="34" t="s">
        <v>130</v>
      </c>
      <c r="O28" s="34" t="s">
        <v>180</v>
      </c>
      <c r="P28" s="115">
        <v>4488.16</v>
      </c>
      <c r="Q28" s="115">
        <v>53858</v>
      </c>
      <c r="R28" s="115">
        <v>269290</v>
      </c>
      <c r="S28" s="36" t="s">
        <v>181</v>
      </c>
      <c r="T28" s="38"/>
      <c r="U28" s="28" t="s">
        <v>162</v>
      </c>
      <c r="V28" s="41" t="s">
        <v>182</v>
      </c>
      <c r="W28" s="41" t="s">
        <v>1148</v>
      </c>
      <c r="X28" s="162" t="s">
        <v>221</v>
      </c>
    </row>
    <row r="29" spans="1:34" ht="99.95" customHeight="1" x14ac:dyDescent="0.25">
      <c r="A29" s="44" t="s">
        <v>1165</v>
      </c>
      <c r="B29" s="28">
        <v>9459850</v>
      </c>
      <c r="C29" s="66" t="s">
        <v>1166</v>
      </c>
      <c r="D29" s="30" t="s">
        <v>1167</v>
      </c>
      <c r="E29" s="29" t="s">
        <v>1168</v>
      </c>
      <c r="F29" s="31" t="s">
        <v>65</v>
      </c>
      <c r="G29" s="48" t="s">
        <v>98</v>
      </c>
      <c r="H29" s="40">
        <v>45796</v>
      </c>
      <c r="I29" s="40">
        <v>47621</v>
      </c>
      <c r="J29" s="40" t="s">
        <v>98</v>
      </c>
      <c r="K29" s="37"/>
      <c r="L29" s="37"/>
      <c r="M29" s="40">
        <v>49447</v>
      </c>
      <c r="N29" s="46" t="s">
        <v>197</v>
      </c>
      <c r="O29" s="46" t="s">
        <v>180</v>
      </c>
      <c r="P29" s="147">
        <v>284889.46000000002</v>
      </c>
      <c r="Q29" s="147">
        <v>3418673.63</v>
      </c>
      <c r="R29" s="115">
        <v>17093368.140000001</v>
      </c>
      <c r="S29" s="36" t="s">
        <v>183</v>
      </c>
      <c r="T29" s="38"/>
      <c r="U29" s="38" t="s">
        <v>185</v>
      </c>
      <c r="V29" s="67" t="s">
        <v>1156</v>
      </c>
      <c r="W29" s="52" t="s">
        <v>1148</v>
      </c>
      <c r="X29" s="162" t="s">
        <v>221</v>
      </c>
    </row>
    <row r="30" spans="1:34" ht="64.5" customHeight="1" x14ac:dyDescent="0.25">
      <c r="A30" s="44" t="s">
        <v>192</v>
      </c>
      <c r="B30" s="28">
        <v>9393609</v>
      </c>
      <c r="C30" s="64" t="s">
        <v>193</v>
      </c>
      <c r="D30" s="30" t="s">
        <v>186</v>
      </c>
      <c r="E30" s="29" t="s">
        <v>194</v>
      </c>
      <c r="F30" s="31" t="s">
        <v>187</v>
      </c>
      <c r="G30" s="31"/>
      <c r="H30" s="33">
        <v>45199</v>
      </c>
      <c r="I30" s="33">
        <v>45564</v>
      </c>
      <c r="J30" s="33" t="s">
        <v>98</v>
      </c>
      <c r="K30" s="32">
        <v>45930</v>
      </c>
      <c r="L30" s="32">
        <v>46294</v>
      </c>
      <c r="M30" s="33">
        <v>47025</v>
      </c>
      <c r="N30" s="34" t="s">
        <v>91</v>
      </c>
      <c r="O30" s="34" t="s">
        <v>67</v>
      </c>
      <c r="P30" s="115">
        <f t="shared" ref="P30" si="1">R30/12</f>
        <v>15014.268333333333</v>
      </c>
      <c r="Q30" s="115">
        <v>180171.24</v>
      </c>
      <c r="R30" s="115">
        <v>180171.22</v>
      </c>
      <c r="S30" s="36" t="s">
        <v>997</v>
      </c>
      <c r="T30" s="28"/>
      <c r="U30" s="28" t="s">
        <v>195</v>
      </c>
      <c r="V30" s="43" t="s">
        <v>196</v>
      </c>
      <c r="W30" s="41" t="s">
        <v>1148</v>
      </c>
      <c r="X30" s="162" t="s">
        <v>221</v>
      </c>
    </row>
    <row r="31" spans="1:34" ht="34.5" customHeight="1" x14ac:dyDescent="0.25">
      <c r="A31" s="44" t="s">
        <v>198</v>
      </c>
      <c r="B31" s="28">
        <v>9321239</v>
      </c>
      <c r="C31" s="64" t="s">
        <v>199</v>
      </c>
      <c r="D31" s="30" t="s">
        <v>200</v>
      </c>
      <c r="E31" s="29" t="s">
        <v>201</v>
      </c>
      <c r="F31" s="31" t="s">
        <v>187</v>
      </c>
      <c r="G31" s="31"/>
      <c r="H31" s="33">
        <v>44595</v>
      </c>
      <c r="I31" s="33">
        <v>44959</v>
      </c>
      <c r="J31" s="33" t="s">
        <v>98</v>
      </c>
      <c r="K31" s="32">
        <v>46056</v>
      </c>
      <c r="L31" s="32">
        <v>46420</v>
      </c>
      <c r="M31" s="33">
        <v>46420</v>
      </c>
      <c r="N31" s="34" t="s">
        <v>75</v>
      </c>
      <c r="O31" s="34" t="s">
        <v>400</v>
      </c>
      <c r="P31" s="115">
        <f>Tabela1[[#This Row],[VALOR ANUAL]]/12</f>
        <v>7178.420000000001</v>
      </c>
      <c r="Q31" s="115">
        <v>86141.040000000008</v>
      </c>
      <c r="R31" s="115">
        <v>86141</v>
      </c>
      <c r="S31" s="36" t="s">
        <v>202</v>
      </c>
      <c r="T31" s="38"/>
      <c r="U31" s="28" t="s">
        <v>203</v>
      </c>
      <c r="V31" s="43" t="s">
        <v>204</v>
      </c>
      <c r="W31" s="45" t="s">
        <v>221</v>
      </c>
      <c r="X31" s="45" t="s">
        <v>1148</v>
      </c>
    </row>
    <row r="32" spans="1:34" ht="41.1" customHeight="1" x14ac:dyDescent="0.25">
      <c r="A32" s="154" t="s">
        <v>205</v>
      </c>
      <c r="B32" s="28">
        <v>9400368</v>
      </c>
      <c r="C32" s="155" t="s">
        <v>206</v>
      </c>
      <c r="D32" s="156" t="s">
        <v>207</v>
      </c>
      <c r="E32" s="157" t="s">
        <v>208</v>
      </c>
      <c r="F32" s="53" t="s">
        <v>98</v>
      </c>
      <c r="G32" s="53"/>
      <c r="H32" s="54">
        <v>45253</v>
      </c>
      <c r="I32" s="54">
        <v>45618</v>
      </c>
      <c r="J32" s="54" t="s">
        <v>98</v>
      </c>
      <c r="K32" s="158">
        <v>45984</v>
      </c>
      <c r="L32" s="158">
        <v>46348</v>
      </c>
      <c r="M32" s="54">
        <v>47079</v>
      </c>
      <c r="N32" s="159" t="s">
        <v>152</v>
      </c>
      <c r="O32" s="159" t="s">
        <v>67</v>
      </c>
      <c r="P32" s="147">
        <v>9525.83</v>
      </c>
      <c r="Q32" s="147">
        <v>114310</v>
      </c>
      <c r="R32" s="115">
        <v>114310</v>
      </c>
      <c r="S32" s="154" t="s">
        <v>209</v>
      </c>
      <c r="T32" s="154"/>
      <c r="U32" s="28" t="s">
        <v>438</v>
      </c>
      <c r="V32" s="43" t="s">
        <v>210</v>
      </c>
      <c r="W32" s="160" t="s">
        <v>1148</v>
      </c>
      <c r="X32" s="190" t="s">
        <v>221</v>
      </c>
    </row>
    <row r="33" spans="1:34" ht="30.95" customHeight="1" x14ac:dyDescent="0.25">
      <c r="A33" s="44" t="s">
        <v>211</v>
      </c>
      <c r="B33" s="28">
        <v>9430023</v>
      </c>
      <c r="C33" s="64" t="s">
        <v>212</v>
      </c>
      <c r="D33" s="30" t="s">
        <v>207</v>
      </c>
      <c r="E33" s="29" t="s">
        <v>213</v>
      </c>
      <c r="F33" s="53" t="s">
        <v>98</v>
      </c>
      <c r="G33" s="53"/>
      <c r="H33" s="54">
        <v>45467</v>
      </c>
      <c r="I33" s="54">
        <v>45831</v>
      </c>
      <c r="J33" s="54" t="s">
        <v>98</v>
      </c>
      <c r="K33" s="34">
        <v>46197</v>
      </c>
      <c r="L33" s="32">
        <v>46561</v>
      </c>
      <c r="M33" s="54">
        <v>49118</v>
      </c>
      <c r="N33" s="34" t="s">
        <v>108</v>
      </c>
      <c r="O33" s="34" t="s">
        <v>400</v>
      </c>
      <c r="P33" s="115">
        <v>8124.66</v>
      </c>
      <c r="Q33" s="115">
        <v>97496</v>
      </c>
      <c r="R33" s="115">
        <v>97496</v>
      </c>
      <c r="S33" s="36" t="s">
        <v>209</v>
      </c>
      <c r="T33" s="38"/>
      <c r="U33" s="28" t="s">
        <v>438</v>
      </c>
      <c r="V33" s="43" t="s">
        <v>210</v>
      </c>
      <c r="W33" s="28" t="s">
        <v>70</v>
      </c>
      <c r="X33" s="47" t="s">
        <v>1209</v>
      </c>
    </row>
    <row r="34" spans="1:34" ht="49.5" customHeight="1" x14ac:dyDescent="0.25">
      <c r="A34" s="182" t="s">
        <v>1567</v>
      </c>
      <c r="B34" s="120">
        <v>9507775</v>
      </c>
      <c r="C34" s="121" t="s">
        <v>1568</v>
      </c>
      <c r="D34" s="169" t="s">
        <v>1569</v>
      </c>
      <c r="E34" s="122" t="s">
        <v>1570</v>
      </c>
      <c r="F34" s="186" t="s">
        <v>65</v>
      </c>
      <c r="G34" s="187"/>
      <c r="H34" s="188">
        <v>46164</v>
      </c>
      <c r="I34" s="188">
        <v>46528</v>
      </c>
      <c r="J34" s="189" t="s">
        <v>98</v>
      </c>
      <c r="K34" s="125"/>
      <c r="L34" s="105"/>
      <c r="M34" s="189">
        <v>49816</v>
      </c>
      <c r="N34" s="125" t="s">
        <v>130</v>
      </c>
      <c r="O34" s="125" t="s">
        <v>400</v>
      </c>
      <c r="P34" s="151">
        <v>526.25</v>
      </c>
      <c r="Q34" s="115">
        <v>6315</v>
      </c>
      <c r="R34" s="126">
        <v>6315</v>
      </c>
      <c r="S34" s="36" t="s">
        <v>278</v>
      </c>
      <c r="T34" s="128"/>
      <c r="U34" s="38" t="s">
        <v>442</v>
      </c>
      <c r="V34" s="67" t="s">
        <v>279</v>
      </c>
      <c r="W34" s="28" t="s">
        <v>1148</v>
      </c>
      <c r="X34" s="47" t="s">
        <v>221</v>
      </c>
    </row>
    <row r="35" spans="1:34" ht="39.6" customHeight="1" x14ac:dyDescent="0.25">
      <c r="A35" s="120" t="s">
        <v>1469</v>
      </c>
      <c r="B35" s="120">
        <v>9496684</v>
      </c>
      <c r="C35" s="121" t="s">
        <v>1470</v>
      </c>
      <c r="D35" s="169" t="s">
        <v>214</v>
      </c>
      <c r="E35" s="122" t="s">
        <v>1471</v>
      </c>
      <c r="F35" s="123" t="s">
        <v>65</v>
      </c>
      <c r="G35" s="103"/>
      <c r="H35" s="104">
        <v>46114</v>
      </c>
      <c r="I35" s="104">
        <v>46478</v>
      </c>
      <c r="J35" s="124" t="s">
        <v>98</v>
      </c>
      <c r="K35" s="105"/>
      <c r="L35" s="105"/>
      <c r="M35" s="124">
        <v>49766</v>
      </c>
      <c r="N35" s="125" t="s">
        <v>130</v>
      </c>
      <c r="O35" s="125" t="s">
        <v>400</v>
      </c>
      <c r="P35" s="114">
        <v>65518.45</v>
      </c>
      <c r="Q35" s="114">
        <v>786221.43</v>
      </c>
      <c r="R35" s="174">
        <v>786221.43</v>
      </c>
      <c r="S35" s="36" t="s">
        <v>1472</v>
      </c>
      <c r="T35" s="128"/>
      <c r="U35" s="38" t="s">
        <v>1473</v>
      </c>
      <c r="V35" s="67" t="s">
        <v>1474</v>
      </c>
      <c r="W35" s="28" t="s">
        <v>70</v>
      </c>
      <c r="X35" s="47" t="s">
        <v>1209</v>
      </c>
    </row>
    <row r="36" spans="1:34" ht="28.5" customHeight="1" x14ac:dyDescent="0.25">
      <c r="A36" s="28" t="s">
        <v>1316</v>
      </c>
      <c r="B36" s="28">
        <v>9489138</v>
      </c>
      <c r="C36" s="66" t="s">
        <v>1315</v>
      </c>
      <c r="D36" s="30" t="s">
        <v>1314</v>
      </c>
      <c r="E36" s="29" t="s">
        <v>1317</v>
      </c>
      <c r="F36" s="31" t="s">
        <v>65</v>
      </c>
      <c r="G36" s="48"/>
      <c r="H36" s="40">
        <v>46003</v>
      </c>
      <c r="I36" s="40">
        <v>46367</v>
      </c>
      <c r="J36" s="40" t="s">
        <v>65</v>
      </c>
      <c r="K36" s="37"/>
      <c r="L36" s="37"/>
      <c r="M36" s="40">
        <v>46367</v>
      </c>
      <c r="N36" s="46" t="s">
        <v>104</v>
      </c>
      <c r="O36" s="46" t="s">
        <v>67</v>
      </c>
      <c r="P36" s="115">
        <v>15500</v>
      </c>
      <c r="Q36" s="115">
        <v>31000</v>
      </c>
      <c r="R36" s="115">
        <v>31000</v>
      </c>
      <c r="S36" s="36" t="s">
        <v>356</v>
      </c>
      <c r="T36" s="38"/>
      <c r="U36" s="38" t="s">
        <v>357</v>
      </c>
      <c r="V36" s="67" t="s">
        <v>161</v>
      </c>
      <c r="W36" s="28" t="s">
        <v>70</v>
      </c>
      <c r="X36" s="47" t="s">
        <v>1209</v>
      </c>
    </row>
    <row r="37" spans="1:34" ht="42" customHeight="1" x14ac:dyDescent="0.25">
      <c r="A37" s="28" t="s">
        <v>217</v>
      </c>
      <c r="B37" s="28">
        <v>9439966</v>
      </c>
      <c r="C37" s="64" t="s">
        <v>218</v>
      </c>
      <c r="D37" s="30" t="s">
        <v>219</v>
      </c>
      <c r="E37" s="29" t="s">
        <v>1580</v>
      </c>
      <c r="F37" s="31" t="s">
        <v>65</v>
      </c>
      <c r="G37" s="31"/>
      <c r="H37" s="33">
        <v>45573</v>
      </c>
      <c r="I37" s="33">
        <v>45937</v>
      </c>
      <c r="J37" s="33" t="s">
        <v>98</v>
      </c>
      <c r="K37" s="34">
        <v>45938</v>
      </c>
      <c r="L37" s="32">
        <v>46302</v>
      </c>
      <c r="M37" s="33">
        <v>49224</v>
      </c>
      <c r="N37" s="34" t="s">
        <v>83</v>
      </c>
      <c r="O37" s="34" t="s">
        <v>67</v>
      </c>
      <c r="P37" s="115">
        <v>4291.47</v>
      </c>
      <c r="Q37" s="115">
        <v>51497.68</v>
      </c>
      <c r="R37" s="115">
        <v>51497.68</v>
      </c>
      <c r="S37" s="36" t="s">
        <v>220</v>
      </c>
      <c r="T37" s="38"/>
      <c r="U37" s="28" t="s">
        <v>174</v>
      </c>
      <c r="V37" s="41" t="s">
        <v>175</v>
      </c>
      <c r="W37" s="41" t="s">
        <v>1148</v>
      </c>
      <c r="X37" s="162" t="s">
        <v>221</v>
      </c>
    </row>
    <row r="38" spans="1:34" ht="39.950000000000003" customHeight="1" x14ac:dyDescent="0.25">
      <c r="A38" s="28" t="s">
        <v>1333</v>
      </c>
      <c r="B38" s="28">
        <v>9492113</v>
      </c>
      <c r="C38" s="66" t="s">
        <v>1332</v>
      </c>
      <c r="D38" s="30" t="s">
        <v>1331</v>
      </c>
      <c r="E38" s="29" t="s">
        <v>1334</v>
      </c>
      <c r="F38" s="31" t="s">
        <v>65</v>
      </c>
      <c r="G38" s="48"/>
      <c r="H38" s="40">
        <v>46014</v>
      </c>
      <c r="I38" s="40">
        <v>46378</v>
      </c>
      <c r="J38" s="40" t="s">
        <v>98</v>
      </c>
      <c r="K38" s="46"/>
      <c r="L38" s="37"/>
      <c r="M38" s="40">
        <v>49665</v>
      </c>
      <c r="N38" s="46" t="s">
        <v>104</v>
      </c>
      <c r="O38" s="46" t="s">
        <v>67</v>
      </c>
      <c r="P38" s="147">
        <v>4680.25</v>
      </c>
      <c r="Q38" s="147">
        <v>56163</v>
      </c>
      <c r="R38" s="115">
        <v>56163</v>
      </c>
      <c r="S38" s="36" t="s">
        <v>458</v>
      </c>
      <c r="T38" s="38"/>
      <c r="U38" s="38" t="s">
        <v>1335</v>
      </c>
      <c r="V38" s="67" t="s">
        <v>460</v>
      </c>
      <c r="W38" s="52" t="s">
        <v>1148</v>
      </c>
      <c r="X38" s="162" t="s">
        <v>221</v>
      </c>
    </row>
    <row r="39" spans="1:34" ht="43.5" customHeight="1" x14ac:dyDescent="0.25">
      <c r="A39" s="28" t="s">
        <v>222</v>
      </c>
      <c r="B39" s="28">
        <v>9437652</v>
      </c>
      <c r="C39" s="64" t="s">
        <v>223</v>
      </c>
      <c r="D39" s="30" t="s">
        <v>224</v>
      </c>
      <c r="E39" s="29" t="s">
        <v>225</v>
      </c>
      <c r="F39" s="31" t="s">
        <v>65</v>
      </c>
      <c r="G39" s="31"/>
      <c r="H39" s="33">
        <v>45558</v>
      </c>
      <c r="I39" s="33">
        <v>45922</v>
      </c>
      <c r="J39" s="33" t="s">
        <v>98</v>
      </c>
      <c r="K39" s="34">
        <v>45923</v>
      </c>
      <c r="L39" s="32">
        <v>46287</v>
      </c>
      <c r="M39" s="33">
        <v>47383</v>
      </c>
      <c r="N39" s="34" t="s">
        <v>91</v>
      </c>
      <c r="O39" s="34" t="s">
        <v>67</v>
      </c>
      <c r="P39" s="115">
        <v>4140.4399999999996</v>
      </c>
      <c r="Q39" s="115">
        <v>49685.32</v>
      </c>
      <c r="R39" s="115">
        <v>49685.32</v>
      </c>
      <c r="S39" s="36" t="s">
        <v>226</v>
      </c>
      <c r="T39" s="38"/>
      <c r="U39" s="28" t="s">
        <v>227</v>
      </c>
      <c r="V39" s="43" t="s">
        <v>228</v>
      </c>
      <c r="W39" s="41" t="s">
        <v>1148</v>
      </c>
      <c r="X39" s="162" t="s">
        <v>221</v>
      </c>
    </row>
    <row r="40" spans="1:34" ht="38.450000000000003" customHeight="1" x14ac:dyDescent="0.25">
      <c r="A40" s="28" t="s">
        <v>230</v>
      </c>
      <c r="B40" s="28">
        <v>9430225</v>
      </c>
      <c r="C40" s="64" t="s">
        <v>231</v>
      </c>
      <c r="D40" s="30" t="s">
        <v>232</v>
      </c>
      <c r="E40" s="29" t="s">
        <v>233</v>
      </c>
      <c r="F40" s="31" t="s">
        <v>65</v>
      </c>
      <c r="G40" s="31"/>
      <c r="H40" s="33">
        <v>45469</v>
      </c>
      <c r="I40" s="33">
        <v>45833</v>
      </c>
      <c r="J40" s="33" t="s">
        <v>98</v>
      </c>
      <c r="K40" s="34">
        <v>46199</v>
      </c>
      <c r="L40" s="32">
        <v>46563</v>
      </c>
      <c r="M40" s="33">
        <v>49120</v>
      </c>
      <c r="N40" s="34" t="s">
        <v>108</v>
      </c>
      <c r="O40" s="34" t="s">
        <v>400</v>
      </c>
      <c r="P40" s="115">
        <f>Tabela1[[#This Row],[VALOR TOTAL]]/12</f>
        <v>17013.658333333333</v>
      </c>
      <c r="Q40" s="115">
        <v>204163.9</v>
      </c>
      <c r="R40" s="115">
        <v>204163.9</v>
      </c>
      <c r="S40" s="161" t="s">
        <v>124</v>
      </c>
      <c r="T40" s="38"/>
      <c r="U40" s="28" t="s">
        <v>118</v>
      </c>
      <c r="V40" s="43" t="s">
        <v>119</v>
      </c>
      <c r="W40" s="41" t="s">
        <v>70</v>
      </c>
      <c r="X40" s="28" t="s">
        <v>1209</v>
      </c>
    </row>
    <row r="41" spans="1:34" s="25" customFormat="1" ht="30.95" customHeight="1" x14ac:dyDescent="0.25">
      <c r="A41" s="28" t="s">
        <v>1203</v>
      </c>
      <c r="B41" s="28">
        <v>9481974</v>
      </c>
      <c r="C41" s="66" t="s">
        <v>1204</v>
      </c>
      <c r="D41" s="30" t="s">
        <v>232</v>
      </c>
      <c r="E41" s="29" t="s">
        <v>1205</v>
      </c>
      <c r="F41" s="31" t="s">
        <v>65</v>
      </c>
      <c r="G41" s="48"/>
      <c r="H41" s="40">
        <v>45968</v>
      </c>
      <c r="I41" s="40">
        <v>46332</v>
      </c>
      <c r="J41" s="40" t="s">
        <v>98</v>
      </c>
      <c r="K41" s="46"/>
      <c r="L41" s="37"/>
      <c r="M41" s="40">
        <v>49619</v>
      </c>
      <c r="N41" s="46" t="s">
        <v>152</v>
      </c>
      <c r="O41" s="46" t="s">
        <v>67</v>
      </c>
      <c r="P41" s="114">
        <v>193.5</v>
      </c>
      <c r="Q41" s="114">
        <v>2322</v>
      </c>
      <c r="R41" s="114">
        <v>23220</v>
      </c>
      <c r="S41" s="36" t="s">
        <v>124</v>
      </c>
      <c r="T41" s="38"/>
      <c r="U41" s="38" t="s">
        <v>118</v>
      </c>
      <c r="V41" s="67" t="s">
        <v>1202</v>
      </c>
      <c r="W41" s="52" t="s">
        <v>1209</v>
      </c>
      <c r="X41" s="162" t="s">
        <v>70</v>
      </c>
      <c r="Y41" s="248"/>
      <c r="Z41" s="248"/>
      <c r="AA41" s="248"/>
      <c r="AB41" s="248"/>
      <c r="AC41" s="248"/>
      <c r="AD41" s="248"/>
      <c r="AE41" s="248"/>
      <c r="AF41" s="248"/>
      <c r="AG41" s="248"/>
      <c r="AH41" s="248"/>
    </row>
    <row r="42" spans="1:34" ht="32.1" customHeight="1" x14ac:dyDescent="0.25">
      <c r="A42" s="28" t="s">
        <v>238</v>
      </c>
      <c r="B42" s="28">
        <v>9454460</v>
      </c>
      <c r="C42" s="64" t="s">
        <v>239</v>
      </c>
      <c r="D42" s="30" t="s">
        <v>235</v>
      </c>
      <c r="E42" s="29" t="s">
        <v>240</v>
      </c>
      <c r="F42" s="31" t="s">
        <v>65</v>
      </c>
      <c r="G42" s="31"/>
      <c r="H42" s="33">
        <v>45729</v>
      </c>
      <c r="I42" s="40">
        <v>46093</v>
      </c>
      <c r="J42" s="40" t="s">
        <v>98</v>
      </c>
      <c r="K42" s="34">
        <v>46094</v>
      </c>
      <c r="L42" s="32">
        <v>46458</v>
      </c>
      <c r="M42" s="40">
        <v>49380</v>
      </c>
      <c r="N42" s="34" t="s">
        <v>109</v>
      </c>
      <c r="O42" s="34" t="s">
        <v>400</v>
      </c>
      <c r="P42" s="115">
        <v>2971.44</v>
      </c>
      <c r="Q42" s="115">
        <v>35657.279999999999</v>
      </c>
      <c r="R42" s="115">
        <v>35657.279999999999</v>
      </c>
      <c r="S42" s="36" t="s">
        <v>236</v>
      </c>
      <c r="T42" s="38"/>
      <c r="U42" s="28" t="s">
        <v>237</v>
      </c>
      <c r="V42" s="41" t="s">
        <v>241</v>
      </c>
      <c r="W42" s="41" t="s">
        <v>70</v>
      </c>
      <c r="X42" s="162" t="s">
        <v>1209</v>
      </c>
    </row>
    <row r="43" spans="1:34" ht="27.6" customHeight="1" x14ac:dyDescent="0.25">
      <c r="A43" s="28" t="s">
        <v>1466</v>
      </c>
      <c r="B43" s="28">
        <v>9471996</v>
      </c>
      <c r="C43" s="64" t="s">
        <v>242</v>
      </c>
      <c r="D43" s="30" t="s">
        <v>235</v>
      </c>
      <c r="E43" s="29" t="s">
        <v>243</v>
      </c>
      <c r="F43" s="31" t="s">
        <v>98</v>
      </c>
      <c r="G43" s="31"/>
      <c r="H43" s="33">
        <v>45867</v>
      </c>
      <c r="I43" s="40">
        <v>46231</v>
      </c>
      <c r="J43" s="40" t="s">
        <v>98</v>
      </c>
      <c r="K43" s="34"/>
      <c r="L43" s="32"/>
      <c r="M43" s="40">
        <v>49518</v>
      </c>
      <c r="N43" s="34" t="s">
        <v>99</v>
      </c>
      <c r="O43" s="34" t="s">
        <v>67</v>
      </c>
      <c r="P43" s="115">
        <f>Tabela1[[#This Row],[VALOR TOTAL]]/12</f>
        <v>487659.16666666669</v>
      </c>
      <c r="Q43" s="115">
        <v>5851910</v>
      </c>
      <c r="R43" s="115">
        <v>5851910</v>
      </c>
      <c r="S43" s="36" t="s">
        <v>236</v>
      </c>
      <c r="T43" s="38"/>
      <c r="U43" s="28" t="s">
        <v>244</v>
      </c>
      <c r="V43" s="41" t="s">
        <v>245</v>
      </c>
      <c r="W43" s="41" t="s">
        <v>70</v>
      </c>
      <c r="X43" s="162" t="s">
        <v>1209</v>
      </c>
    </row>
    <row r="44" spans="1:34" s="25" customFormat="1" ht="44.1" customHeight="1" x14ac:dyDescent="0.25">
      <c r="A44" s="28" t="s">
        <v>246</v>
      </c>
      <c r="B44" s="28">
        <v>9394630</v>
      </c>
      <c r="C44" s="64" t="s">
        <v>247</v>
      </c>
      <c r="D44" s="30" t="s">
        <v>235</v>
      </c>
      <c r="E44" s="29" t="s">
        <v>248</v>
      </c>
      <c r="F44" s="31" t="s">
        <v>98</v>
      </c>
      <c r="G44" s="31"/>
      <c r="H44" s="33">
        <v>45199</v>
      </c>
      <c r="I44" s="40">
        <v>45564</v>
      </c>
      <c r="J44" s="40" t="s">
        <v>98</v>
      </c>
      <c r="K44" s="34">
        <v>45930</v>
      </c>
      <c r="L44" s="32">
        <v>46294</v>
      </c>
      <c r="M44" s="40">
        <v>47025</v>
      </c>
      <c r="N44" s="34" t="s">
        <v>91</v>
      </c>
      <c r="O44" s="34" t="s">
        <v>67</v>
      </c>
      <c r="P44" s="114">
        <v>91390.1</v>
      </c>
      <c r="Q44" s="114">
        <v>1096681.2</v>
      </c>
      <c r="R44" s="114">
        <v>5483406</v>
      </c>
      <c r="S44" s="36" t="s">
        <v>236</v>
      </c>
      <c r="T44" s="38"/>
      <c r="U44" s="28" t="s">
        <v>237</v>
      </c>
      <c r="V44" s="41" t="s">
        <v>249</v>
      </c>
      <c r="W44" s="41" t="s">
        <v>1209</v>
      </c>
      <c r="X44" s="162" t="s">
        <v>70</v>
      </c>
      <c r="Y44" s="248"/>
      <c r="Z44" s="248"/>
      <c r="AA44" s="248"/>
      <c r="AB44" s="248"/>
      <c r="AC44" s="248"/>
      <c r="AD44" s="248"/>
      <c r="AE44" s="248"/>
      <c r="AF44" s="248"/>
      <c r="AG44" s="248"/>
      <c r="AH44" s="248"/>
    </row>
    <row r="45" spans="1:34" ht="35.450000000000003" customHeight="1" x14ac:dyDescent="0.25">
      <c r="A45" s="28" t="s">
        <v>251</v>
      </c>
      <c r="B45" s="28">
        <v>9468364</v>
      </c>
      <c r="C45" s="64" t="s">
        <v>252</v>
      </c>
      <c r="D45" s="30" t="s">
        <v>235</v>
      </c>
      <c r="E45" s="29" t="s">
        <v>253</v>
      </c>
      <c r="F45" s="31" t="s">
        <v>65</v>
      </c>
      <c r="G45" s="31"/>
      <c r="H45" s="33">
        <v>45798</v>
      </c>
      <c r="I45" s="40">
        <v>46162</v>
      </c>
      <c r="J45" s="40" t="s">
        <v>98</v>
      </c>
      <c r="K45" s="34">
        <v>46163</v>
      </c>
      <c r="L45" s="32">
        <v>46527</v>
      </c>
      <c r="M45" s="40">
        <v>49449</v>
      </c>
      <c r="N45" s="34" t="s">
        <v>197</v>
      </c>
      <c r="O45" s="34" t="s">
        <v>400</v>
      </c>
      <c r="P45" s="115">
        <v>6368.4</v>
      </c>
      <c r="Q45" s="115">
        <v>76420.81</v>
      </c>
      <c r="R45" s="115">
        <v>76420.81</v>
      </c>
      <c r="S45" s="36" t="s">
        <v>236</v>
      </c>
      <c r="T45" s="38"/>
      <c r="U45" s="28" t="s">
        <v>237</v>
      </c>
      <c r="V45" s="41" t="s">
        <v>241</v>
      </c>
      <c r="W45" s="41" t="s">
        <v>1148</v>
      </c>
      <c r="X45" s="162" t="s">
        <v>221</v>
      </c>
    </row>
    <row r="46" spans="1:34" ht="33.950000000000003" customHeight="1" x14ac:dyDescent="0.25">
      <c r="A46" s="28" t="s">
        <v>1221</v>
      </c>
      <c r="B46" s="28">
        <v>9483072</v>
      </c>
      <c r="C46" s="66" t="s">
        <v>1222</v>
      </c>
      <c r="D46" s="30" t="s">
        <v>254</v>
      </c>
      <c r="E46" s="29" t="s">
        <v>1223</v>
      </c>
      <c r="F46" s="31" t="s">
        <v>65</v>
      </c>
      <c r="G46" s="48"/>
      <c r="H46" s="40">
        <v>45973</v>
      </c>
      <c r="I46" s="40">
        <v>46337</v>
      </c>
      <c r="J46" s="40" t="s">
        <v>98</v>
      </c>
      <c r="K46" s="46"/>
      <c r="L46" s="37"/>
      <c r="M46" s="40">
        <v>49624</v>
      </c>
      <c r="N46" s="46" t="s">
        <v>152</v>
      </c>
      <c r="O46" s="46" t="s">
        <v>67</v>
      </c>
      <c r="P46" s="115">
        <v>129.16</v>
      </c>
      <c r="Q46" s="115">
        <v>1550</v>
      </c>
      <c r="R46" s="115">
        <v>1550</v>
      </c>
      <c r="S46" s="36" t="s">
        <v>236</v>
      </c>
      <c r="T46" s="38"/>
      <c r="U46" s="38" t="s">
        <v>237</v>
      </c>
      <c r="V46" s="67" t="s">
        <v>1213</v>
      </c>
      <c r="W46" s="52" t="s">
        <v>70</v>
      </c>
      <c r="X46" s="162" t="s">
        <v>1209</v>
      </c>
    </row>
    <row r="47" spans="1:34" ht="41.1" customHeight="1" x14ac:dyDescent="0.25">
      <c r="A47" s="120" t="s">
        <v>1500</v>
      </c>
      <c r="B47" s="120">
        <v>9502051</v>
      </c>
      <c r="C47" s="66" t="s">
        <v>1499</v>
      </c>
      <c r="D47" s="169" t="s">
        <v>254</v>
      </c>
      <c r="E47" s="122" t="s">
        <v>1498</v>
      </c>
      <c r="F47" s="123" t="s">
        <v>65</v>
      </c>
      <c r="G47" s="103"/>
      <c r="H47" s="104">
        <v>46135</v>
      </c>
      <c r="I47" s="104">
        <v>46499</v>
      </c>
      <c r="J47" s="124" t="s">
        <v>65</v>
      </c>
      <c r="K47" s="125"/>
      <c r="L47" s="105"/>
      <c r="M47" s="124">
        <v>46499</v>
      </c>
      <c r="N47" s="125" t="s">
        <v>130</v>
      </c>
      <c r="O47" s="125" t="s">
        <v>400</v>
      </c>
      <c r="P47" s="151">
        <v>22.44</v>
      </c>
      <c r="Q47" s="115">
        <v>269.38</v>
      </c>
      <c r="R47" s="126">
        <v>269.38</v>
      </c>
      <c r="S47" s="127" t="s">
        <v>278</v>
      </c>
      <c r="T47" s="128"/>
      <c r="U47" s="128" t="s">
        <v>442</v>
      </c>
      <c r="V47" s="106" t="s">
        <v>1493</v>
      </c>
      <c r="W47" s="129" t="s">
        <v>1209</v>
      </c>
      <c r="X47" s="162" t="s">
        <v>70</v>
      </c>
    </row>
    <row r="48" spans="1:34" ht="32.450000000000003" customHeight="1" x14ac:dyDescent="0.25">
      <c r="A48" s="28" t="s">
        <v>257</v>
      </c>
      <c r="B48" s="28">
        <v>9470571</v>
      </c>
      <c r="C48" s="64" t="s">
        <v>258</v>
      </c>
      <c r="D48" s="30" t="s">
        <v>259</v>
      </c>
      <c r="E48" s="29" t="s">
        <v>260</v>
      </c>
      <c r="F48" s="31" t="s">
        <v>65</v>
      </c>
      <c r="G48" s="31"/>
      <c r="H48" s="33">
        <v>45828</v>
      </c>
      <c r="I48" s="40">
        <v>46192</v>
      </c>
      <c r="J48" s="40" t="s">
        <v>98</v>
      </c>
      <c r="K48" s="34">
        <v>46193</v>
      </c>
      <c r="L48" s="32">
        <v>46557</v>
      </c>
      <c r="M48" s="40">
        <v>49479</v>
      </c>
      <c r="N48" s="34" t="s">
        <v>108</v>
      </c>
      <c r="O48" s="34" t="s">
        <v>400</v>
      </c>
      <c r="P48" s="147">
        <v>1942.5</v>
      </c>
      <c r="Q48" s="147">
        <v>23310</v>
      </c>
      <c r="R48" s="115">
        <v>23310</v>
      </c>
      <c r="S48" s="36" t="s">
        <v>159</v>
      </c>
      <c r="T48" s="38"/>
      <c r="U48" s="28" t="s">
        <v>160</v>
      </c>
      <c r="V48" s="41" t="s">
        <v>1575</v>
      </c>
      <c r="W48" s="41" t="s">
        <v>1148</v>
      </c>
      <c r="X48" s="162" t="s">
        <v>221</v>
      </c>
    </row>
    <row r="49" spans="1:34" ht="27" customHeight="1" x14ac:dyDescent="0.25">
      <c r="A49" s="28" t="s">
        <v>1144</v>
      </c>
      <c r="B49" s="28">
        <v>9480463</v>
      </c>
      <c r="C49" s="66" t="s">
        <v>1145</v>
      </c>
      <c r="D49" s="30" t="s">
        <v>1146</v>
      </c>
      <c r="E49" s="29" t="s">
        <v>1147</v>
      </c>
      <c r="F49" s="31" t="s">
        <v>65</v>
      </c>
      <c r="G49" s="48"/>
      <c r="H49" s="40">
        <v>45944</v>
      </c>
      <c r="I49" s="40">
        <v>46308</v>
      </c>
      <c r="J49" s="40" t="s">
        <v>98</v>
      </c>
      <c r="K49" s="46"/>
      <c r="L49" s="37"/>
      <c r="M49" s="40">
        <v>49595</v>
      </c>
      <c r="N49" s="46" t="s">
        <v>83</v>
      </c>
      <c r="O49" s="46" t="s">
        <v>67</v>
      </c>
      <c r="P49" s="115"/>
      <c r="Q49" s="115">
        <v>26748</v>
      </c>
      <c r="R49" s="115">
        <v>26748</v>
      </c>
      <c r="S49" s="36" t="s">
        <v>124</v>
      </c>
      <c r="T49" s="38"/>
      <c r="U49" s="38" t="s">
        <v>1561</v>
      </c>
      <c r="V49" s="67" t="s">
        <v>1202</v>
      </c>
      <c r="W49" s="52" t="s">
        <v>70</v>
      </c>
      <c r="X49" s="162" t="s">
        <v>1209</v>
      </c>
    </row>
    <row r="50" spans="1:34" ht="45.6" customHeight="1" x14ac:dyDescent="0.25">
      <c r="A50" s="28" t="s">
        <v>261</v>
      </c>
      <c r="B50" s="28">
        <v>9412683</v>
      </c>
      <c r="C50" s="64" t="s">
        <v>262</v>
      </c>
      <c r="D50" s="30" t="s">
        <v>263</v>
      </c>
      <c r="E50" s="29" t="s">
        <v>264</v>
      </c>
      <c r="F50" s="31" t="s">
        <v>65</v>
      </c>
      <c r="G50" s="31"/>
      <c r="H50" s="33">
        <v>45352</v>
      </c>
      <c r="I50" s="33">
        <v>45716</v>
      </c>
      <c r="J50" s="33" t="s">
        <v>98</v>
      </c>
      <c r="K50" s="34">
        <v>46082</v>
      </c>
      <c r="L50" s="32">
        <v>46446</v>
      </c>
      <c r="M50" s="33">
        <v>47177</v>
      </c>
      <c r="N50" s="34" t="s">
        <v>75</v>
      </c>
      <c r="O50" s="34" t="s">
        <v>400</v>
      </c>
      <c r="P50" s="115">
        <f>R50/12</f>
        <v>426157.34333333332</v>
      </c>
      <c r="Q50" s="115">
        <v>5113888.12</v>
      </c>
      <c r="R50" s="115">
        <v>5113888.12</v>
      </c>
      <c r="S50" s="36" t="s">
        <v>265</v>
      </c>
      <c r="T50" s="38"/>
      <c r="U50" s="28" t="s">
        <v>266</v>
      </c>
      <c r="V50" s="43" t="s">
        <v>267</v>
      </c>
      <c r="W50" s="41" t="s">
        <v>1148</v>
      </c>
      <c r="X50" s="162" t="s">
        <v>221</v>
      </c>
    </row>
    <row r="51" spans="1:34" s="25" customFormat="1" ht="38.1" customHeight="1" x14ac:dyDescent="0.25">
      <c r="A51" s="28" t="s">
        <v>268</v>
      </c>
      <c r="B51" s="28">
        <v>9319188</v>
      </c>
      <c r="C51" s="64" t="s">
        <v>269</v>
      </c>
      <c r="D51" s="30" t="s">
        <v>270</v>
      </c>
      <c r="E51" s="29" t="s">
        <v>271</v>
      </c>
      <c r="F51" s="31" t="s">
        <v>65</v>
      </c>
      <c r="G51" s="31"/>
      <c r="H51" s="33">
        <v>44586</v>
      </c>
      <c r="I51" s="33">
        <v>44950</v>
      </c>
      <c r="J51" s="33" t="s">
        <v>98</v>
      </c>
      <c r="K51" s="32">
        <v>46047</v>
      </c>
      <c r="L51" s="32">
        <v>46411</v>
      </c>
      <c r="M51" s="33">
        <v>46411</v>
      </c>
      <c r="N51" s="46" t="s">
        <v>66</v>
      </c>
      <c r="O51" s="34" t="s">
        <v>400</v>
      </c>
      <c r="P51" s="114">
        <v>773.33</v>
      </c>
      <c r="Q51" s="114">
        <v>9280</v>
      </c>
      <c r="R51" s="114">
        <v>9280</v>
      </c>
      <c r="S51" s="36" t="s">
        <v>209</v>
      </c>
      <c r="T51" s="38"/>
      <c r="U51" s="28" t="s">
        <v>438</v>
      </c>
      <c r="V51" s="43" t="s">
        <v>210</v>
      </c>
      <c r="W51" s="58" t="s">
        <v>1209</v>
      </c>
      <c r="X51" s="47" t="s">
        <v>70</v>
      </c>
      <c r="Y51" s="248"/>
      <c r="Z51" s="248"/>
      <c r="AA51" s="248"/>
      <c r="AB51" s="248"/>
      <c r="AC51" s="248"/>
      <c r="AD51" s="248"/>
      <c r="AE51" s="248"/>
      <c r="AF51" s="248"/>
      <c r="AG51" s="248"/>
      <c r="AH51" s="248"/>
    </row>
    <row r="52" spans="1:34" ht="33.6" customHeight="1" x14ac:dyDescent="0.25">
      <c r="A52" s="28" t="s">
        <v>272</v>
      </c>
      <c r="B52" s="28">
        <v>9397823</v>
      </c>
      <c r="C52" s="64" t="s">
        <v>273</v>
      </c>
      <c r="D52" s="30" t="s">
        <v>270</v>
      </c>
      <c r="E52" s="29" t="s">
        <v>274</v>
      </c>
      <c r="F52" s="31" t="s">
        <v>65</v>
      </c>
      <c r="G52" s="31"/>
      <c r="H52" s="33">
        <v>45231</v>
      </c>
      <c r="I52" s="33">
        <v>45596</v>
      </c>
      <c r="J52" s="33" t="s">
        <v>98</v>
      </c>
      <c r="K52" s="32">
        <v>45962</v>
      </c>
      <c r="L52" s="32">
        <v>46326</v>
      </c>
      <c r="M52" s="33">
        <v>47057</v>
      </c>
      <c r="N52" s="34" t="s">
        <v>83</v>
      </c>
      <c r="O52" s="34" t="s">
        <v>67</v>
      </c>
      <c r="P52" s="115">
        <f>R52/12</f>
        <v>6343.75</v>
      </c>
      <c r="Q52" s="115">
        <v>76125</v>
      </c>
      <c r="R52" s="115">
        <v>76125</v>
      </c>
      <c r="S52" s="36" t="s">
        <v>159</v>
      </c>
      <c r="T52" s="38"/>
      <c r="U52" s="28" t="s">
        <v>161</v>
      </c>
      <c r="V52" s="43" t="s">
        <v>189</v>
      </c>
      <c r="W52" s="41" t="s">
        <v>70</v>
      </c>
      <c r="X52" s="47" t="s">
        <v>1209</v>
      </c>
    </row>
    <row r="53" spans="1:34" ht="44.1" customHeight="1" x14ac:dyDescent="0.25">
      <c r="A53" s="28" t="s">
        <v>275</v>
      </c>
      <c r="B53" s="28">
        <v>9389604</v>
      </c>
      <c r="C53" s="64" t="s">
        <v>1446</v>
      </c>
      <c r="D53" s="30" t="s">
        <v>276</v>
      </c>
      <c r="E53" s="29" t="s">
        <v>277</v>
      </c>
      <c r="F53" s="31" t="s">
        <v>98</v>
      </c>
      <c r="G53" s="31"/>
      <c r="H53" s="33">
        <v>45111</v>
      </c>
      <c r="I53" s="33">
        <v>45476</v>
      </c>
      <c r="J53" s="33" t="s">
        <v>98</v>
      </c>
      <c r="K53" s="32">
        <v>45842</v>
      </c>
      <c r="L53" s="32">
        <v>46206</v>
      </c>
      <c r="M53" s="33">
        <v>46937</v>
      </c>
      <c r="N53" s="34" t="s">
        <v>99</v>
      </c>
      <c r="O53" s="42" t="s">
        <v>67</v>
      </c>
      <c r="P53" s="115">
        <f>Tabela1[[#This Row],[VALOR ANUAL]]/12</f>
        <v>687781.12666666659</v>
      </c>
      <c r="Q53" s="115">
        <v>8253373.5199999996</v>
      </c>
      <c r="R53" s="115">
        <v>8253373.5199999996</v>
      </c>
      <c r="S53" s="36" t="s">
        <v>278</v>
      </c>
      <c r="T53" s="28"/>
      <c r="U53" s="28" t="s">
        <v>255</v>
      </c>
      <c r="V53" s="43" t="s">
        <v>279</v>
      </c>
      <c r="W53" s="58" t="s">
        <v>221</v>
      </c>
      <c r="X53" s="162" t="s">
        <v>1148</v>
      </c>
    </row>
    <row r="54" spans="1:34" ht="34.5" customHeight="1" x14ac:dyDescent="0.25">
      <c r="A54" s="28" t="s">
        <v>280</v>
      </c>
      <c r="B54" s="28">
        <v>9392802</v>
      </c>
      <c r="C54" s="64" t="s">
        <v>281</v>
      </c>
      <c r="D54" s="30" t="s">
        <v>276</v>
      </c>
      <c r="E54" s="29" t="s">
        <v>282</v>
      </c>
      <c r="F54" s="31" t="s">
        <v>65</v>
      </c>
      <c r="G54" s="31"/>
      <c r="H54" s="33">
        <v>45163</v>
      </c>
      <c r="I54" s="33">
        <v>45528</v>
      </c>
      <c r="J54" s="33" t="s">
        <v>98</v>
      </c>
      <c r="K54" s="32">
        <v>45894</v>
      </c>
      <c r="L54" s="32">
        <v>46258</v>
      </c>
      <c r="M54" s="33">
        <v>46989</v>
      </c>
      <c r="N54" s="34" t="s">
        <v>190</v>
      </c>
      <c r="O54" s="34" t="s">
        <v>67</v>
      </c>
      <c r="P54" s="115">
        <v>2861.8</v>
      </c>
      <c r="Q54" s="115">
        <v>34341.699999999997</v>
      </c>
      <c r="R54" s="115">
        <v>34341.699999999997</v>
      </c>
      <c r="S54" s="36" t="s">
        <v>278</v>
      </c>
      <c r="T54" s="28"/>
      <c r="U54" s="28" t="s">
        <v>255</v>
      </c>
      <c r="V54" s="43" t="s">
        <v>279</v>
      </c>
      <c r="W54" s="41" t="s">
        <v>1148</v>
      </c>
      <c r="X54" s="162" t="s">
        <v>221</v>
      </c>
    </row>
    <row r="55" spans="1:34" ht="36.950000000000003" customHeight="1" x14ac:dyDescent="0.25">
      <c r="A55" s="120" t="s">
        <v>1520</v>
      </c>
      <c r="B55" s="120">
        <v>9504055</v>
      </c>
      <c r="C55" s="121" t="s">
        <v>1521</v>
      </c>
      <c r="D55" s="169" t="s">
        <v>1522</v>
      </c>
      <c r="E55" s="122" t="s">
        <v>1523</v>
      </c>
      <c r="F55" s="123" t="s">
        <v>65</v>
      </c>
      <c r="G55" s="103"/>
      <c r="H55" s="104">
        <v>46141</v>
      </c>
      <c r="I55" s="104">
        <v>46505</v>
      </c>
      <c r="J55" s="124" t="s">
        <v>98</v>
      </c>
      <c r="K55" s="105"/>
      <c r="L55" s="105"/>
      <c r="M55" s="124">
        <v>49793</v>
      </c>
      <c r="N55" s="125" t="s">
        <v>130</v>
      </c>
      <c r="O55" s="125" t="s">
        <v>400</v>
      </c>
      <c r="P55" s="115">
        <v>1235</v>
      </c>
      <c r="Q55" s="115">
        <v>14820</v>
      </c>
      <c r="R55" s="126">
        <v>14820</v>
      </c>
      <c r="S55" s="127" t="s">
        <v>181</v>
      </c>
      <c r="T55" s="128"/>
      <c r="U55" s="128" t="s">
        <v>162</v>
      </c>
      <c r="V55" s="106" t="s">
        <v>163</v>
      </c>
      <c r="W55" s="129" t="s">
        <v>70</v>
      </c>
      <c r="X55" s="162" t="s">
        <v>1209</v>
      </c>
    </row>
    <row r="56" spans="1:34" ht="39" customHeight="1" x14ac:dyDescent="0.25">
      <c r="A56" s="28" t="s">
        <v>283</v>
      </c>
      <c r="B56" s="28">
        <v>9445649</v>
      </c>
      <c r="C56" s="64" t="s">
        <v>284</v>
      </c>
      <c r="D56" s="30" t="s">
        <v>285</v>
      </c>
      <c r="E56" s="29" t="s">
        <v>286</v>
      </c>
      <c r="F56" s="31" t="s">
        <v>65</v>
      </c>
      <c r="G56" s="31"/>
      <c r="H56" s="33">
        <v>45642</v>
      </c>
      <c r="I56" s="33">
        <v>46006</v>
      </c>
      <c r="J56" s="33" t="s">
        <v>98</v>
      </c>
      <c r="K56" s="32">
        <v>46007</v>
      </c>
      <c r="L56" s="32">
        <v>46371</v>
      </c>
      <c r="M56" s="33">
        <v>49293</v>
      </c>
      <c r="N56" s="34" t="s">
        <v>104</v>
      </c>
      <c r="O56" s="34" t="s">
        <v>67</v>
      </c>
      <c r="P56" s="115">
        <v>131.25</v>
      </c>
      <c r="Q56" s="115">
        <v>1575</v>
      </c>
      <c r="R56" s="115">
        <v>1575</v>
      </c>
      <c r="S56" s="36" t="s">
        <v>92</v>
      </c>
      <c r="T56" s="38"/>
      <c r="U56" s="28" t="s">
        <v>93</v>
      </c>
      <c r="V56" s="41" t="s">
        <v>94</v>
      </c>
      <c r="W56" s="41" t="s">
        <v>70</v>
      </c>
      <c r="X56" s="162" t="s">
        <v>1209</v>
      </c>
    </row>
    <row r="57" spans="1:34" ht="27.95" customHeight="1" x14ac:dyDescent="0.25">
      <c r="A57" s="28" t="s">
        <v>287</v>
      </c>
      <c r="B57" s="28">
        <v>9459553</v>
      </c>
      <c r="C57" s="64" t="s">
        <v>288</v>
      </c>
      <c r="D57" s="30" t="s">
        <v>285</v>
      </c>
      <c r="E57" s="29" t="s">
        <v>289</v>
      </c>
      <c r="F57" s="31" t="s">
        <v>65</v>
      </c>
      <c r="G57" s="31"/>
      <c r="H57" s="33">
        <v>45751</v>
      </c>
      <c r="I57" s="40">
        <v>46115</v>
      </c>
      <c r="J57" s="40" t="s">
        <v>98</v>
      </c>
      <c r="K57" s="32">
        <v>46116</v>
      </c>
      <c r="L57" s="32">
        <v>46480</v>
      </c>
      <c r="M57" s="40">
        <v>49402</v>
      </c>
      <c r="N57" s="34" t="s">
        <v>130</v>
      </c>
      <c r="O57" s="34" t="s">
        <v>400</v>
      </c>
      <c r="P57" s="115">
        <v>3397.5</v>
      </c>
      <c r="Q57" s="115">
        <v>40770</v>
      </c>
      <c r="R57" s="115">
        <v>40770</v>
      </c>
      <c r="S57" s="36" t="s">
        <v>290</v>
      </c>
      <c r="T57" s="38"/>
      <c r="U57" s="28" t="s">
        <v>291</v>
      </c>
      <c r="V57" s="41" t="s">
        <v>111</v>
      </c>
      <c r="W57" s="41" t="s">
        <v>1148</v>
      </c>
      <c r="X57" s="162" t="s">
        <v>221</v>
      </c>
    </row>
    <row r="58" spans="1:34" ht="25.5" customHeight="1" x14ac:dyDescent="0.25">
      <c r="A58" s="28" t="s">
        <v>292</v>
      </c>
      <c r="B58" s="28">
        <v>9447087</v>
      </c>
      <c r="C58" s="64" t="s">
        <v>293</v>
      </c>
      <c r="D58" s="30" t="s">
        <v>294</v>
      </c>
      <c r="E58" s="29" t="s">
        <v>295</v>
      </c>
      <c r="F58" s="31" t="s">
        <v>98</v>
      </c>
      <c r="G58" s="31"/>
      <c r="H58" s="33">
        <v>45653</v>
      </c>
      <c r="I58" s="33">
        <v>46017</v>
      </c>
      <c r="J58" s="33" t="s">
        <v>98</v>
      </c>
      <c r="K58" s="32">
        <v>46018</v>
      </c>
      <c r="L58" s="32">
        <v>46382</v>
      </c>
      <c r="M58" s="33">
        <v>49304</v>
      </c>
      <c r="N58" s="34" t="s">
        <v>104</v>
      </c>
      <c r="O58" s="34" t="s">
        <v>67</v>
      </c>
      <c r="P58" s="115">
        <f>Tabela1[[#This Row],[VALOR TOTAL]]/12</f>
        <v>2470</v>
      </c>
      <c r="Q58" s="115">
        <v>29640</v>
      </c>
      <c r="R58" s="115">
        <v>29640</v>
      </c>
      <c r="S58" s="36" t="s">
        <v>296</v>
      </c>
      <c r="T58" s="38"/>
      <c r="U58" s="28" t="s">
        <v>297</v>
      </c>
      <c r="V58" s="41"/>
      <c r="W58" s="41" t="s">
        <v>70</v>
      </c>
      <c r="X58" s="47" t="s">
        <v>1209</v>
      </c>
    </row>
    <row r="59" spans="1:34" s="25" customFormat="1" ht="44.45" customHeight="1" x14ac:dyDescent="0.25">
      <c r="A59" s="28" t="s">
        <v>298</v>
      </c>
      <c r="B59" s="28">
        <v>9388815</v>
      </c>
      <c r="C59" s="64" t="s">
        <v>299</v>
      </c>
      <c r="D59" s="30" t="s">
        <v>300</v>
      </c>
      <c r="E59" s="29" t="s">
        <v>301</v>
      </c>
      <c r="F59" s="31" t="s">
        <v>98</v>
      </c>
      <c r="G59" s="31"/>
      <c r="H59" s="33">
        <v>45097</v>
      </c>
      <c r="I59" s="33">
        <v>45462</v>
      </c>
      <c r="J59" s="33" t="s">
        <v>98</v>
      </c>
      <c r="K59" s="32">
        <v>46193</v>
      </c>
      <c r="L59" s="32">
        <v>46557</v>
      </c>
      <c r="M59" s="33">
        <v>46923</v>
      </c>
      <c r="N59" s="34" t="s">
        <v>108</v>
      </c>
      <c r="O59" s="34" t="s">
        <v>400</v>
      </c>
      <c r="P59" s="114">
        <v>202349.14</v>
      </c>
      <c r="Q59" s="114">
        <v>2428189.7400000002</v>
      </c>
      <c r="R59" s="114">
        <v>2428189.7400000002</v>
      </c>
      <c r="S59" s="36" t="s">
        <v>278</v>
      </c>
      <c r="T59" s="28"/>
      <c r="U59" s="28" t="s">
        <v>255</v>
      </c>
      <c r="V59" s="43" t="s">
        <v>256</v>
      </c>
      <c r="W59" s="162" t="s">
        <v>1209</v>
      </c>
      <c r="X59" s="162" t="s">
        <v>70</v>
      </c>
      <c r="Y59" s="248"/>
      <c r="Z59" s="248"/>
      <c r="AA59" s="248"/>
      <c r="AB59" s="248"/>
      <c r="AC59" s="248"/>
      <c r="AD59" s="248"/>
      <c r="AE59" s="248"/>
      <c r="AF59" s="248"/>
      <c r="AG59" s="248"/>
      <c r="AH59" s="248"/>
    </row>
    <row r="60" spans="1:34" ht="83.45" customHeight="1" x14ac:dyDescent="0.25">
      <c r="A60" s="28" t="s">
        <v>1154</v>
      </c>
      <c r="B60" s="28">
        <v>9459853</v>
      </c>
      <c r="C60" s="66" t="s">
        <v>1153</v>
      </c>
      <c r="D60" s="30" t="s">
        <v>1155</v>
      </c>
      <c r="E60" s="29" t="s">
        <v>1160</v>
      </c>
      <c r="F60" s="31" t="s">
        <v>65</v>
      </c>
      <c r="G60" s="48" t="s">
        <v>98</v>
      </c>
      <c r="H60" s="40">
        <v>45796</v>
      </c>
      <c r="I60" s="40">
        <v>47621</v>
      </c>
      <c r="J60" s="40" t="s">
        <v>98</v>
      </c>
      <c r="K60" s="37"/>
      <c r="L60" s="37"/>
      <c r="M60" s="40">
        <v>49447</v>
      </c>
      <c r="N60" s="46" t="s">
        <v>197</v>
      </c>
      <c r="O60" s="46" t="s">
        <v>180</v>
      </c>
      <c r="P60" s="115">
        <f>Tabela1[[#This Row],[VALOR ANUAL]]/12</f>
        <v>34977.621999999996</v>
      </c>
      <c r="Q60" s="115">
        <f>Tabela1[[#This Row],[VALOR TOTAL]]/5</f>
        <v>419731.46399999998</v>
      </c>
      <c r="R60" s="115">
        <v>2098657.3199999998</v>
      </c>
      <c r="S60" s="220" t="s">
        <v>183</v>
      </c>
      <c r="T60" s="221"/>
      <c r="U60" s="222" t="s">
        <v>185</v>
      </c>
      <c r="V60" s="67" t="s">
        <v>1156</v>
      </c>
      <c r="W60" s="41" t="s">
        <v>70</v>
      </c>
      <c r="X60" s="223" t="s">
        <v>1209</v>
      </c>
    </row>
    <row r="61" spans="1:34" ht="81" customHeight="1" x14ac:dyDescent="0.25">
      <c r="A61" s="28" t="s">
        <v>302</v>
      </c>
      <c r="B61" s="28">
        <v>9434090</v>
      </c>
      <c r="C61" s="64" t="s">
        <v>303</v>
      </c>
      <c r="D61" s="30" t="s">
        <v>1305</v>
      </c>
      <c r="E61" s="29" t="s">
        <v>304</v>
      </c>
      <c r="F61" s="31" t="s">
        <v>65</v>
      </c>
      <c r="G61" s="31"/>
      <c r="H61" s="33">
        <v>45509</v>
      </c>
      <c r="I61" s="33">
        <v>45873</v>
      </c>
      <c r="J61" s="33" t="s">
        <v>98</v>
      </c>
      <c r="K61" s="34">
        <v>45874</v>
      </c>
      <c r="L61" s="32">
        <v>46238</v>
      </c>
      <c r="M61" s="33">
        <v>49160</v>
      </c>
      <c r="N61" s="34" t="s">
        <v>190</v>
      </c>
      <c r="O61" s="34" t="s">
        <v>67</v>
      </c>
      <c r="P61" s="115">
        <f>R61/12</f>
        <v>4194.8916666666664</v>
      </c>
      <c r="Q61" s="115">
        <v>50338.680000000008</v>
      </c>
      <c r="R61" s="115">
        <v>50338.7</v>
      </c>
      <c r="S61" s="36" t="s">
        <v>305</v>
      </c>
      <c r="T61" s="38"/>
      <c r="U61" s="28" t="s">
        <v>306</v>
      </c>
      <c r="V61" s="43" t="s">
        <v>307</v>
      </c>
      <c r="W61" s="45" t="s">
        <v>1148</v>
      </c>
      <c r="X61" s="162" t="s">
        <v>221</v>
      </c>
    </row>
    <row r="62" spans="1:34" ht="36.6" customHeight="1" x14ac:dyDescent="0.25">
      <c r="A62" s="28" t="s">
        <v>1307</v>
      </c>
      <c r="B62" s="28">
        <v>9486895</v>
      </c>
      <c r="C62" s="66" t="s">
        <v>1306</v>
      </c>
      <c r="D62" s="30" t="s">
        <v>1305</v>
      </c>
      <c r="E62" s="29" t="s">
        <v>1308</v>
      </c>
      <c r="F62" s="31" t="s">
        <v>65</v>
      </c>
      <c r="G62" s="48" t="s">
        <v>98</v>
      </c>
      <c r="H62" s="40">
        <v>46001</v>
      </c>
      <c r="I62" s="40">
        <v>47096</v>
      </c>
      <c r="J62" s="40" t="s">
        <v>98</v>
      </c>
      <c r="K62" s="46"/>
      <c r="L62" s="37"/>
      <c r="M62" s="40">
        <v>49652</v>
      </c>
      <c r="N62" s="46" t="s">
        <v>104</v>
      </c>
      <c r="O62" s="46" t="s">
        <v>469</v>
      </c>
      <c r="P62" s="115">
        <v>353188.24</v>
      </c>
      <c r="Q62" s="115">
        <v>4238259.33</v>
      </c>
      <c r="R62" s="115">
        <v>12714778</v>
      </c>
      <c r="S62" s="36" t="s">
        <v>183</v>
      </c>
      <c r="T62" s="38"/>
      <c r="U62" s="38" t="s">
        <v>185</v>
      </c>
      <c r="V62" s="67" t="s">
        <v>184</v>
      </c>
      <c r="W62" s="52" t="s">
        <v>221</v>
      </c>
      <c r="X62" s="45" t="s">
        <v>1148</v>
      </c>
    </row>
    <row r="63" spans="1:34" ht="62.1" customHeight="1" x14ac:dyDescent="0.25">
      <c r="A63" s="28" t="s">
        <v>308</v>
      </c>
      <c r="B63" s="28">
        <v>9332206</v>
      </c>
      <c r="C63" s="64" t="s">
        <v>309</v>
      </c>
      <c r="D63" s="30" t="s">
        <v>310</v>
      </c>
      <c r="E63" s="29" t="s">
        <v>311</v>
      </c>
      <c r="F63" s="31" t="s">
        <v>65</v>
      </c>
      <c r="G63" s="31"/>
      <c r="H63" s="33">
        <v>44680</v>
      </c>
      <c r="I63" s="33">
        <v>45044</v>
      </c>
      <c r="J63" s="33" t="s">
        <v>98</v>
      </c>
      <c r="K63" s="32">
        <v>46141</v>
      </c>
      <c r="L63" s="32">
        <v>46505</v>
      </c>
      <c r="M63" s="33">
        <v>46505</v>
      </c>
      <c r="N63" s="34" t="s">
        <v>130</v>
      </c>
      <c r="O63" s="34" t="s">
        <v>400</v>
      </c>
      <c r="P63" s="115">
        <f>Tabela1[[#This Row],[VALOR ANUAL]]/12</f>
        <v>9025.8541666666661</v>
      </c>
      <c r="Q63" s="115">
        <v>108310.25</v>
      </c>
      <c r="R63" s="115">
        <v>108310.25</v>
      </c>
      <c r="S63" s="36" t="s">
        <v>1233</v>
      </c>
      <c r="T63" s="28"/>
      <c r="U63" s="28" t="s">
        <v>215</v>
      </c>
      <c r="V63" s="43" t="s">
        <v>216</v>
      </c>
      <c r="W63" s="70" t="s">
        <v>221</v>
      </c>
      <c r="X63" s="70" t="s">
        <v>1148</v>
      </c>
    </row>
    <row r="64" spans="1:34" ht="84.6" customHeight="1" x14ac:dyDescent="0.25">
      <c r="A64" s="28" t="s">
        <v>312</v>
      </c>
      <c r="B64" s="28">
        <v>9440837</v>
      </c>
      <c r="C64" s="64" t="s">
        <v>313</v>
      </c>
      <c r="D64" s="30" t="s">
        <v>314</v>
      </c>
      <c r="E64" s="29" t="s">
        <v>315</v>
      </c>
      <c r="F64" s="31" t="s">
        <v>65</v>
      </c>
      <c r="G64" s="31"/>
      <c r="H64" s="33">
        <v>45590</v>
      </c>
      <c r="I64" s="33">
        <v>45954</v>
      </c>
      <c r="J64" s="33" t="s">
        <v>98</v>
      </c>
      <c r="K64" s="34">
        <v>45955</v>
      </c>
      <c r="L64" s="32">
        <v>46319</v>
      </c>
      <c r="M64" s="33">
        <v>49241</v>
      </c>
      <c r="N64" s="34" t="s">
        <v>83</v>
      </c>
      <c r="O64" s="34" t="s">
        <v>67</v>
      </c>
      <c r="P64" s="115">
        <v>15685.1</v>
      </c>
      <c r="Q64" s="115">
        <v>188221.25</v>
      </c>
      <c r="R64" s="115">
        <v>188221.25</v>
      </c>
      <c r="S64" s="36" t="s">
        <v>181</v>
      </c>
      <c r="T64" s="38"/>
      <c r="U64" s="28" t="s">
        <v>162</v>
      </c>
      <c r="V64" s="41" t="s">
        <v>316</v>
      </c>
      <c r="W64" s="41" t="s">
        <v>1148</v>
      </c>
      <c r="X64" s="162" t="s">
        <v>221</v>
      </c>
    </row>
    <row r="65" spans="1:24" ht="53.45" customHeight="1" x14ac:dyDescent="0.25">
      <c r="A65" s="28" t="s">
        <v>318</v>
      </c>
      <c r="B65" s="28">
        <v>9374623</v>
      </c>
      <c r="C65" s="64" t="s">
        <v>319</v>
      </c>
      <c r="D65" s="30" t="s">
        <v>317</v>
      </c>
      <c r="E65" s="29" t="s">
        <v>320</v>
      </c>
      <c r="F65" s="31" t="s">
        <v>65</v>
      </c>
      <c r="G65" s="31"/>
      <c r="H65" s="33">
        <v>44988</v>
      </c>
      <c r="I65" s="33">
        <v>45353</v>
      </c>
      <c r="J65" s="33" t="s">
        <v>98</v>
      </c>
      <c r="K65" s="32">
        <v>46084</v>
      </c>
      <c r="L65" s="32">
        <v>46448</v>
      </c>
      <c r="M65" s="33">
        <v>46814</v>
      </c>
      <c r="N65" s="34" t="s">
        <v>109</v>
      </c>
      <c r="O65" s="34" t="s">
        <v>400</v>
      </c>
      <c r="P65" s="115">
        <f>Tabela1[[#This Row],[VALOR ANUAL]]/12</f>
        <v>4531.4716666666673</v>
      </c>
      <c r="Q65" s="115">
        <v>54377.66</v>
      </c>
      <c r="R65" s="115">
        <v>54377.66</v>
      </c>
      <c r="S65" s="36" t="s">
        <v>1188</v>
      </c>
      <c r="T65" s="28"/>
      <c r="U65" s="28" t="s">
        <v>153</v>
      </c>
      <c r="V65" s="43" t="s">
        <v>154</v>
      </c>
      <c r="W65" s="162" t="s">
        <v>221</v>
      </c>
      <c r="X65" s="162" t="s">
        <v>1148</v>
      </c>
    </row>
    <row r="66" spans="1:24" ht="51.95" customHeight="1" x14ac:dyDescent="0.25">
      <c r="A66" s="28" t="s">
        <v>1207</v>
      </c>
      <c r="B66" s="28">
        <v>9482009</v>
      </c>
      <c r="C66" s="66" t="s">
        <v>1208</v>
      </c>
      <c r="D66" s="30" t="s">
        <v>321</v>
      </c>
      <c r="E66" s="29" t="s">
        <v>1206</v>
      </c>
      <c r="F66" s="31" t="s">
        <v>65</v>
      </c>
      <c r="G66" s="48"/>
      <c r="H66" s="40">
        <v>45968</v>
      </c>
      <c r="I66" s="40">
        <v>46332</v>
      </c>
      <c r="J66" s="40" t="s">
        <v>65</v>
      </c>
      <c r="K66" s="37"/>
      <c r="L66" s="37"/>
      <c r="M66" s="40">
        <v>46332</v>
      </c>
      <c r="N66" s="46" t="s">
        <v>152</v>
      </c>
      <c r="O66" s="46" t="s">
        <v>67</v>
      </c>
      <c r="P66" s="147">
        <v>105192.75</v>
      </c>
      <c r="Q66" s="147">
        <v>1262313</v>
      </c>
      <c r="R66" s="115">
        <v>1262313</v>
      </c>
      <c r="S66" s="36" t="s">
        <v>183</v>
      </c>
      <c r="T66" s="38"/>
      <c r="U66" s="38" t="s">
        <v>185</v>
      </c>
      <c r="V66" s="67" t="s">
        <v>184</v>
      </c>
      <c r="W66" s="52" t="s">
        <v>1148</v>
      </c>
      <c r="X66" s="45" t="s">
        <v>221</v>
      </c>
    </row>
    <row r="67" spans="1:24" ht="30.6" customHeight="1" x14ac:dyDescent="0.25">
      <c r="A67" s="28" t="s">
        <v>322</v>
      </c>
      <c r="B67" s="28">
        <v>9316151</v>
      </c>
      <c r="C67" s="64" t="s">
        <v>323</v>
      </c>
      <c r="D67" s="30" t="s">
        <v>324</v>
      </c>
      <c r="E67" s="29" t="s">
        <v>325</v>
      </c>
      <c r="F67" s="31" t="s">
        <v>65</v>
      </c>
      <c r="G67" s="31"/>
      <c r="H67" s="33">
        <v>44568</v>
      </c>
      <c r="I67" s="33">
        <v>44932</v>
      </c>
      <c r="J67" s="33" t="s">
        <v>98</v>
      </c>
      <c r="K67" s="32">
        <v>46029</v>
      </c>
      <c r="L67" s="32">
        <v>46393</v>
      </c>
      <c r="M67" s="33">
        <v>46393</v>
      </c>
      <c r="N67" s="34" t="s">
        <v>66</v>
      </c>
      <c r="O67" s="34" t="s">
        <v>400</v>
      </c>
      <c r="P67" s="115">
        <f>R67/12</f>
        <v>815.00333333333344</v>
      </c>
      <c r="Q67" s="115">
        <v>9780.0400000000009</v>
      </c>
      <c r="R67" s="115">
        <v>9780.0400000000009</v>
      </c>
      <c r="S67" s="36" t="s">
        <v>326</v>
      </c>
      <c r="T67" s="38"/>
      <c r="U67" s="28" t="s">
        <v>196</v>
      </c>
      <c r="V67" s="43" t="s">
        <v>195</v>
      </c>
      <c r="W67" s="45" t="s">
        <v>70</v>
      </c>
      <c r="X67" s="45" t="s">
        <v>1209</v>
      </c>
    </row>
    <row r="68" spans="1:24" ht="46.5" customHeight="1" x14ac:dyDescent="0.25">
      <c r="A68" s="120" t="s">
        <v>1494</v>
      </c>
      <c r="B68" s="120">
        <v>9501806</v>
      </c>
      <c r="C68" s="121" t="s">
        <v>1495</v>
      </c>
      <c r="D68" s="169" t="s">
        <v>1496</v>
      </c>
      <c r="E68" s="122" t="s">
        <v>1497</v>
      </c>
      <c r="F68" s="123" t="s">
        <v>98</v>
      </c>
      <c r="G68" s="103"/>
      <c r="H68" s="104">
        <v>46136</v>
      </c>
      <c r="I68" s="104">
        <v>46500</v>
      </c>
      <c r="J68" s="124" t="s">
        <v>98</v>
      </c>
      <c r="K68" s="105"/>
      <c r="L68" s="105"/>
      <c r="M68" s="124">
        <v>49788</v>
      </c>
      <c r="N68" s="125" t="s">
        <v>130</v>
      </c>
      <c r="O68" s="125" t="s">
        <v>400</v>
      </c>
      <c r="P68" s="151">
        <v>6231.5</v>
      </c>
      <c r="Q68" s="115">
        <v>74778</v>
      </c>
      <c r="R68" s="126">
        <v>74778</v>
      </c>
      <c r="S68" s="36" t="s">
        <v>124</v>
      </c>
      <c r="T68" s="128"/>
      <c r="U68" s="38" t="s">
        <v>1486</v>
      </c>
      <c r="V68" s="67" t="s">
        <v>1202</v>
      </c>
      <c r="W68" s="52" t="s">
        <v>221</v>
      </c>
      <c r="X68" s="162" t="s">
        <v>1148</v>
      </c>
    </row>
    <row r="69" spans="1:24" ht="40.5" customHeight="1" x14ac:dyDescent="0.25">
      <c r="A69" s="163" t="s">
        <v>327</v>
      </c>
      <c r="B69" s="28">
        <v>9396909</v>
      </c>
      <c r="C69" s="64" t="s">
        <v>328</v>
      </c>
      <c r="D69" s="30" t="s">
        <v>1151</v>
      </c>
      <c r="E69" s="29" t="s">
        <v>330</v>
      </c>
      <c r="F69" s="31" t="s">
        <v>65</v>
      </c>
      <c r="G69" s="31"/>
      <c r="H69" s="33">
        <v>45240</v>
      </c>
      <c r="I69" s="33">
        <v>45605</v>
      </c>
      <c r="J69" s="33" t="s">
        <v>98</v>
      </c>
      <c r="K69" s="32">
        <v>45971</v>
      </c>
      <c r="L69" s="32">
        <v>46335</v>
      </c>
      <c r="M69" s="33">
        <v>46700</v>
      </c>
      <c r="N69" s="34" t="s">
        <v>1578</v>
      </c>
      <c r="O69" s="34" t="s">
        <v>67</v>
      </c>
      <c r="P69" s="115">
        <f t="shared" ref="P69:P75" si="2">R69/12</f>
        <v>33000</v>
      </c>
      <c r="Q69" s="115">
        <v>396000</v>
      </c>
      <c r="R69" s="115">
        <v>396000</v>
      </c>
      <c r="S69" s="36" t="s">
        <v>1128</v>
      </c>
      <c r="T69" s="38"/>
      <c r="U69" s="28" t="s">
        <v>132</v>
      </c>
      <c r="V69" s="43" t="s">
        <v>1355</v>
      </c>
      <c r="W69" s="52" t="s">
        <v>70</v>
      </c>
      <c r="X69" s="162" t="s">
        <v>1209</v>
      </c>
    </row>
    <row r="70" spans="1:24" ht="35.1" customHeight="1" x14ac:dyDescent="0.25">
      <c r="A70" s="28" t="s">
        <v>332</v>
      </c>
      <c r="B70" s="28">
        <v>9438029</v>
      </c>
      <c r="C70" s="64" t="s">
        <v>333</v>
      </c>
      <c r="D70" s="30" t="s">
        <v>329</v>
      </c>
      <c r="E70" s="29" t="s">
        <v>334</v>
      </c>
      <c r="F70" s="31" t="s">
        <v>65</v>
      </c>
      <c r="G70" s="31"/>
      <c r="H70" s="33">
        <v>45572</v>
      </c>
      <c r="I70" s="33">
        <v>45936</v>
      </c>
      <c r="J70" s="33" t="s">
        <v>98</v>
      </c>
      <c r="K70" s="34">
        <v>45937</v>
      </c>
      <c r="L70" s="32">
        <v>46301</v>
      </c>
      <c r="M70" s="33">
        <v>49223</v>
      </c>
      <c r="N70" s="34" t="s">
        <v>83</v>
      </c>
      <c r="O70" s="34" t="s">
        <v>67</v>
      </c>
      <c r="P70" s="115">
        <f>Tabela1[[#This Row],[VALOR ANUAL]]/12</f>
        <v>2706.6666666666665</v>
      </c>
      <c r="Q70" s="115">
        <v>32480</v>
      </c>
      <c r="R70" s="115">
        <v>32480</v>
      </c>
      <c r="S70" s="36" t="s">
        <v>149</v>
      </c>
      <c r="T70" s="38"/>
      <c r="U70" s="28" t="s">
        <v>151</v>
      </c>
      <c r="V70" s="41"/>
      <c r="W70" s="41" t="s">
        <v>221</v>
      </c>
      <c r="X70" s="162" t="s">
        <v>1148</v>
      </c>
    </row>
    <row r="71" spans="1:24" ht="56.45" customHeight="1" x14ac:dyDescent="0.25">
      <c r="A71" s="28" t="s">
        <v>1149</v>
      </c>
      <c r="B71" s="28">
        <v>9440672</v>
      </c>
      <c r="C71" s="66" t="s">
        <v>1150</v>
      </c>
      <c r="D71" s="30" t="s">
        <v>1151</v>
      </c>
      <c r="E71" s="29" t="s">
        <v>1152</v>
      </c>
      <c r="F71" s="31" t="s">
        <v>65</v>
      </c>
      <c r="G71" s="48"/>
      <c r="H71" s="40">
        <v>45586</v>
      </c>
      <c r="I71" s="40">
        <v>45950</v>
      </c>
      <c r="J71" s="40" t="s">
        <v>98</v>
      </c>
      <c r="K71" s="46">
        <v>45951</v>
      </c>
      <c r="L71" s="37">
        <v>46315</v>
      </c>
      <c r="M71" s="40">
        <v>49237</v>
      </c>
      <c r="N71" s="46" t="s">
        <v>83</v>
      </c>
      <c r="O71" s="46" t="s">
        <v>67</v>
      </c>
      <c r="P71" s="147">
        <v>98666.67</v>
      </c>
      <c r="Q71" s="147">
        <v>1184000</v>
      </c>
      <c r="R71" s="115">
        <v>592000</v>
      </c>
      <c r="S71" s="36" t="s">
        <v>149</v>
      </c>
      <c r="T71" s="38"/>
      <c r="U71" s="38" t="s">
        <v>338</v>
      </c>
      <c r="V71" s="67" t="s">
        <v>383</v>
      </c>
      <c r="W71" s="52" t="s">
        <v>1148</v>
      </c>
      <c r="X71" s="162" t="s">
        <v>221</v>
      </c>
    </row>
    <row r="72" spans="1:24" ht="38.1" customHeight="1" x14ac:dyDescent="0.25">
      <c r="A72" s="28" t="s">
        <v>335</v>
      </c>
      <c r="B72" s="28">
        <v>9459868</v>
      </c>
      <c r="C72" s="64" t="s">
        <v>336</v>
      </c>
      <c r="D72" s="30" t="s">
        <v>1151</v>
      </c>
      <c r="E72" s="29" t="s">
        <v>337</v>
      </c>
      <c r="F72" s="31" t="s">
        <v>65</v>
      </c>
      <c r="G72" s="31"/>
      <c r="H72" s="33">
        <v>45761</v>
      </c>
      <c r="I72" s="40">
        <v>46125</v>
      </c>
      <c r="J72" s="40" t="s">
        <v>98</v>
      </c>
      <c r="K72" s="34">
        <v>46126</v>
      </c>
      <c r="L72" s="32">
        <v>46490</v>
      </c>
      <c r="M72" s="40">
        <v>49412</v>
      </c>
      <c r="N72" s="34" t="s">
        <v>130</v>
      </c>
      <c r="O72" s="34" t="s">
        <v>400</v>
      </c>
      <c r="P72" s="115">
        <v>56250</v>
      </c>
      <c r="Q72" s="115">
        <v>675000</v>
      </c>
      <c r="R72" s="115">
        <v>675000</v>
      </c>
      <c r="S72" s="36" t="s">
        <v>149</v>
      </c>
      <c r="T72" s="38"/>
      <c r="U72" s="28" t="s">
        <v>150</v>
      </c>
      <c r="V72" s="41" t="s">
        <v>338</v>
      </c>
      <c r="W72" s="41" t="s">
        <v>1148</v>
      </c>
      <c r="X72" s="162" t="s">
        <v>221</v>
      </c>
    </row>
    <row r="73" spans="1:24" ht="41.45" customHeight="1" x14ac:dyDescent="0.25">
      <c r="A73" s="120" t="s">
        <v>1552</v>
      </c>
      <c r="B73" s="120">
        <v>9505719</v>
      </c>
      <c r="C73" s="66" t="s">
        <v>1553</v>
      </c>
      <c r="D73" s="169" t="s">
        <v>1151</v>
      </c>
      <c r="E73" s="122" t="s">
        <v>1554</v>
      </c>
      <c r="F73" s="123" t="s">
        <v>65</v>
      </c>
      <c r="G73" s="103"/>
      <c r="H73" s="104">
        <v>46156</v>
      </c>
      <c r="I73" s="104">
        <v>46520</v>
      </c>
      <c r="J73" s="124" t="s">
        <v>65</v>
      </c>
      <c r="K73" s="125"/>
      <c r="L73" s="105"/>
      <c r="M73" s="124">
        <v>46520</v>
      </c>
      <c r="N73" s="125" t="s">
        <v>197</v>
      </c>
      <c r="O73" s="125" t="s">
        <v>400</v>
      </c>
      <c r="P73" s="115">
        <v>14240</v>
      </c>
      <c r="Q73" s="115">
        <v>170880</v>
      </c>
      <c r="R73" s="126">
        <v>170880</v>
      </c>
      <c r="S73" s="36" t="s">
        <v>149</v>
      </c>
      <c r="T73" s="128"/>
      <c r="U73" s="128" t="s">
        <v>151</v>
      </c>
      <c r="V73" s="106" t="s">
        <v>1362</v>
      </c>
      <c r="W73" s="129" t="s">
        <v>221</v>
      </c>
      <c r="X73" s="162" t="s">
        <v>1148</v>
      </c>
    </row>
    <row r="74" spans="1:24" ht="38.1" customHeight="1" x14ac:dyDescent="0.2">
      <c r="A74" s="28" t="s">
        <v>339</v>
      </c>
      <c r="B74" s="28">
        <v>9372092</v>
      </c>
      <c r="C74" s="64" t="s">
        <v>340</v>
      </c>
      <c r="D74" s="30" t="s">
        <v>341</v>
      </c>
      <c r="E74" s="29" t="s">
        <v>342</v>
      </c>
      <c r="F74" s="31" t="s">
        <v>65</v>
      </c>
      <c r="G74" s="31"/>
      <c r="H74" s="33">
        <v>45001</v>
      </c>
      <c r="I74" s="33">
        <v>45366</v>
      </c>
      <c r="J74" s="33" t="s">
        <v>98</v>
      </c>
      <c r="K74" s="32">
        <v>46097</v>
      </c>
      <c r="L74" s="32">
        <v>46461</v>
      </c>
      <c r="M74" s="33">
        <v>46827</v>
      </c>
      <c r="N74" s="34" t="s">
        <v>109</v>
      </c>
      <c r="O74" s="42" t="s">
        <v>400</v>
      </c>
      <c r="P74" s="115">
        <f>Tabela1[[#This Row],[VALOR TOTAL]]/12</f>
        <v>1626.7883333333332</v>
      </c>
      <c r="Q74" s="115">
        <v>19521.46</v>
      </c>
      <c r="R74" s="115">
        <v>19521.46</v>
      </c>
      <c r="S74" s="36" t="s">
        <v>88</v>
      </c>
      <c r="T74" s="38"/>
      <c r="U74" s="194" t="s">
        <v>68</v>
      </c>
      <c r="V74" s="87" t="s">
        <v>69</v>
      </c>
      <c r="W74" s="52" t="s">
        <v>70</v>
      </c>
      <c r="X74" s="162" t="s">
        <v>1209</v>
      </c>
    </row>
    <row r="75" spans="1:24" ht="47.45" customHeight="1" x14ac:dyDescent="0.25">
      <c r="A75" s="146" t="s">
        <v>343</v>
      </c>
      <c r="B75" s="28">
        <v>9434240</v>
      </c>
      <c r="C75" s="64" t="s">
        <v>344</v>
      </c>
      <c r="D75" s="30" t="s">
        <v>341</v>
      </c>
      <c r="E75" s="29" t="s">
        <v>345</v>
      </c>
      <c r="F75" s="31" t="s">
        <v>65</v>
      </c>
      <c r="G75" s="31"/>
      <c r="H75" s="33">
        <v>45510</v>
      </c>
      <c r="I75" s="33">
        <v>45874</v>
      </c>
      <c r="J75" s="33" t="s">
        <v>98</v>
      </c>
      <c r="K75" s="34">
        <v>45875</v>
      </c>
      <c r="L75" s="32">
        <v>46239</v>
      </c>
      <c r="M75" s="33">
        <v>49161</v>
      </c>
      <c r="N75" s="34" t="s">
        <v>190</v>
      </c>
      <c r="O75" s="34" t="s">
        <v>67</v>
      </c>
      <c r="P75" s="115">
        <f t="shared" si="2"/>
        <v>665.36500000000001</v>
      </c>
      <c r="Q75" s="115">
        <v>7984.4400000000005</v>
      </c>
      <c r="R75" s="115">
        <v>7984.38</v>
      </c>
      <c r="S75" s="36" t="s">
        <v>346</v>
      </c>
      <c r="T75" s="38"/>
      <c r="U75" s="28" t="s">
        <v>347</v>
      </c>
      <c r="V75" s="45" t="s">
        <v>348</v>
      </c>
      <c r="W75" s="45" t="s">
        <v>1148</v>
      </c>
      <c r="X75" s="162" t="s">
        <v>221</v>
      </c>
    </row>
    <row r="76" spans="1:24" ht="35.1" customHeight="1" x14ac:dyDescent="0.25">
      <c r="A76" s="28" t="s">
        <v>349</v>
      </c>
      <c r="B76" s="28">
        <v>9473316</v>
      </c>
      <c r="C76" s="64" t="s">
        <v>350</v>
      </c>
      <c r="D76" s="30" t="s">
        <v>351</v>
      </c>
      <c r="E76" s="29" t="s">
        <v>352</v>
      </c>
      <c r="F76" s="31" t="s">
        <v>65</v>
      </c>
      <c r="G76" s="31"/>
      <c r="H76" s="33">
        <v>45875</v>
      </c>
      <c r="I76" s="40">
        <v>46239</v>
      </c>
      <c r="J76" s="40" t="s">
        <v>98</v>
      </c>
      <c r="K76" s="34"/>
      <c r="L76" s="32"/>
      <c r="M76" s="40">
        <v>49526</v>
      </c>
      <c r="N76" s="34" t="s">
        <v>190</v>
      </c>
      <c r="O76" s="34" t="s">
        <v>67</v>
      </c>
      <c r="P76" s="115">
        <f>Tabela1[[#This Row],[VALOR TOTAL]]/12</f>
        <v>9552</v>
      </c>
      <c r="Q76" s="115">
        <v>114624</v>
      </c>
      <c r="R76" s="115">
        <v>114624</v>
      </c>
      <c r="S76" s="36" t="s">
        <v>124</v>
      </c>
      <c r="T76" s="38"/>
      <c r="U76" s="28" t="s">
        <v>118</v>
      </c>
      <c r="V76" s="41" t="s">
        <v>125</v>
      </c>
      <c r="W76" s="52" t="s">
        <v>70</v>
      </c>
      <c r="X76" s="162" t="s">
        <v>1209</v>
      </c>
    </row>
    <row r="77" spans="1:24" ht="35.1" customHeight="1" x14ac:dyDescent="0.25">
      <c r="A77" s="28" t="s">
        <v>1337</v>
      </c>
      <c r="B77" s="28">
        <v>9492001</v>
      </c>
      <c r="C77" s="66" t="s">
        <v>1336</v>
      </c>
      <c r="D77" s="30" t="s">
        <v>351</v>
      </c>
      <c r="E77" s="29" t="s">
        <v>1338</v>
      </c>
      <c r="F77" s="31" t="s">
        <v>65</v>
      </c>
      <c r="G77" s="48"/>
      <c r="H77" s="40">
        <v>46014</v>
      </c>
      <c r="I77" s="40">
        <v>46378</v>
      </c>
      <c r="J77" s="40" t="s">
        <v>98</v>
      </c>
      <c r="K77" s="46"/>
      <c r="L77" s="37"/>
      <c r="M77" s="40">
        <v>49665</v>
      </c>
      <c r="N77" s="46" t="s">
        <v>104</v>
      </c>
      <c r="O77" s="46" t="s">
        <v>67</v>
      </c>
      <c r="P77" s="115">
        <v>881.4</v>
      </c>
      <c r="Q77" s="115">
        <v>10576.8</v>
      </c>
      <c r="R77" s="115">
        <v>10576.8</v>
      </c>
      <c r="S77" s="36" t="s">
        <v>373</v>
      </c>
      <c r="T77" s="38"/>
      <c r="U77" s="38" t="s">
        <v>347</v>
      </c>
      <c r="V77" s="67" t="s">
        <v>348</v>
      </c>
      <c r="W77" s="52" t="s">
        <v>221</v>
      </c>
      <c r="X77" s="162" t="s">
        <v>1148</v>
      </c>
    </row>
    <row r="78" spans="1:24" ht="46.5" customHeight="1" x14ac:dyDescent="0.25">
      <c r="A78" s="28" t="s">
        <v>1239</v>
      </c>
      <c r="B78" s="28">
        <v>9484054</v>
      </c>
      <c r="C78" s="66" t="s">
        <v>1240</v>
      </c>
      <c r="D78" s="30" t="s">
        <v>1241</v>
      </c>
      <c r="E78" s="29" t="s">
        <v>1242</v>
      </c>
      <c r="F78" s="31" t="s">
        <v>65</v>
      </c>
      <c r="G78" s="48"/>
      <c r="H78" s="40">
        <v>45978</v>
      </c>
      <c r="I78" s="40">
        <v>46342</v>
      </c>
      <c r="J78" s="40" t="s">
        <v>98</v>
      </c>
      <c r="K78" s="46"/>
      <c r="L78" s="37"/>
      <c r="M78" s="40">
        <v>49629</v>
      </c>
      <c r="N78" s="46" t="s">
        <v>152</v>
      </c>
      <c r="O78" s="46" t="s">
        <v>67</v>
      </c>
      <c r="P78" s="115">
        <v>388.33</v>
      </c>
      <c r="Q78" s="115">
        <v>4600</v>
      </c>
      <c r="R78" s="115">
        <v>4660</v>
      </c>
      <c r="S78" s="36" t="s">
        <v>236</v>
      </c>
      <c r="T78" s="38"/>
      <c r="U78" s="38" t="s">
        <v>237</v>
      </c>
      <c r="V78" s="67" t="s">
        <v>1213</v>
      </c>
      <c r="W78" s="52" t="s">
        <v>70</v>
      </c>
      <c r="X78" s="162" t="s">
        <v>1209</v>
      </c>
    </row>
    <row r="79" spans="1:24" ht="122.1" customHeight="1" x14ac:dyDescent="0.25">
      <c r="A79" s="28" t="s">
        <v>353</v>
      </c>
      <c r="B79" s="28">
        <v>9434231</v>
      </c>
      <c r="C79" s="64" t="s">
        <v>354</v>
      </c>
      <c r="D79" s="30" t="s">
        <v>355</v>
      </c>
      <c r="E79" s="29" t="s">
        <v>1462</v>
      </c>
      <c r="F79" s="31" t="s">
        <v>65</v>
      </c>
      <c r="G79" s="31"/>
      <c r="H79" s="33">
        <v>45510</v>
      </c>
      <c r="I79" s="33"/>
      <c r="J79" s="33"/>
      <c r="K79" s="32">
        <v>45875</v>
      </c>
      <c r="L79" s="32">
        <v>46239</v>
      </c>
      <c r="M79" s="33">
        <v>45874</v>
      </c>
      <c r="N79" s="34" t="s">
        <v>190</v>
      </c>
      <c r="O79" s="34" t="s">
        <v>67</v>
      </c>
      <c r="P79" s="115">
        <f>Tabela1[[#This Row],[VALOR ANUAL]]/12</f>
        <v>217025.6875</v>
      </c>
      <c r="Q79" s="115">
        <v>2604308.25</v>
      </c>
      <c r="R79" s="115">
        <v>2604308.25</v>
      </c>
      <c r="S79" s="36" t="s">
        <v>356</v>
      </c>
      <c r="T79" s="38"/>
      <c r="U79" s="28" t="s">
        <v>357</v>
      </c>
      <c r="V79" s="43" t="s">
        <v>358</v>
      </c>
      <c r="W79" s="72" t="s">
        <v>221</v>
      </c>
      <c r="X79" s="162" t="s">
        <v>1148</v>
      </c>
    </row>
    <row r="80" spans="1:24" ht="138" customHeight="1" x14ac:dyDescent="0.25">
      <c r="A80" s="28" t="s">
        <v>359</v>
      </c>
      <c r="B80" s="28">
        <v>9434213</v>
      </c>
      <c r="C80" s="64" t="s">
        <v>360</v>
      </c>
      <c r="D80" s="30" t="s">
        <v>355</v>
      </c>
      <c r="E80" s="29" t="s">
        <v>1461</v>
      </c>
      <c r="F80" s="31" t="s">
        <v>65</v>
      </c>
      <c r="G80" s="31"/>
      <c r="H80" s="33">
        <v>45510</v>
      </c>
      <c r="I80" s="33"/>
      <c r="J80" s="33"/>
      <c r="K80" s="32">
        <v>45875</v>
      </c>
      <c r="L80" s="32">
        <v>46239</v>
      </c>
      <c r="M80" s="33">
        <v>49161</v>
      </c>
      <c r="N80" s="34" t="s">
        <v>190</v>
      </c>
      <c r="O80" s="34" t="s">
        <v>67</v>
      </c>
      <c r="P80" s="115">
        <f>Tabela1[[#This Row],[VALOR TOTAL]]/12</f>
        <v>5261.9866666666667</v>
      </c>
      <c r="Q80" s="115">
        <v>63143.839999999997</v>
      </c>
      <c r="R80" s="115">
        <v>63143.839999999997</v>
      </c>
      <c r="S80" s="36" t="s">
        <v>326</v>
      </c>
      <c r="T80" s="38"/>
      <c r="U80" s="28" t="s">
        <v>195</v>
      </c>
      <c r="V80" s="43" t="s">
        <v>196</v>
      </c>
      <c r="W80" s="52" t="s">
        <v>70</v>
      </c>
      <c r="X80" s="162" t="s">
        <v>1209</v>
      </c>
    </row>
    <row r="81" spans="1:56" ht="66.95" customHeight="1" x14ac:dyDescent="0.25">
      <c r="A81" s="28" t="s">
        <v>361</v>
      </c>
      <c r="B81" s="28">
        <v>9441722</v>
      </c>
      <c r="C81" s="64" t="s">
        <v>362</v>
      </c>
      <c r="D81" s="30" t="s">
        <v>355</v>
      </c>
      <c r="E81" s="55" t="s">
        <v>363</v>
      </c>
      <c r="F81" s="31" t="s">
        <v>65</v>
      </c>
      <c r="G81" s="31"/>
      <c r="H81" s="33">
        <v>45630</v>
      </c>
      <c r="I81" s="33"/>
      <c r="J81" s="33"/>
      <c r="K81" s="34"/>
      <c r="L81" s="5" t="s">
        <v>364</v>
      </c>
      <c r="M81" s="33"/>
      <c r="N81" s="34"/>
      <c r="O81" s="34"/>
      <c r="P81" s="115">
        <v>39781.35</v>
      </c>
      <c r="Q81" s="115">
        <v>514516.15</v>
      </c>
      <c r="R81" s="115">
        <v>514516.15</v>
      </c>
      <c r="S81" s="36" t="s">
        <v>124</v>
      </c>
      <c r="T81" s="38"/>
      <c r="U81" s="28" t="s">
        <v>118</v>
      </c>
      <c r="V81" s="41"/>
      <c r="W81" s="56" t="s">
        <v>70</v>
      </c>
      <c r="X81" s="162" t="s">
        <v>1209</v>
      </c>
    </row>
    <row r="82" spans="1:56" s="25" customFormat="1" ht="63" customHeight="1" x14ac:dyDescent="0.25">
      <c r="A82" s="28" t="s">
        <v>365</v>
      </c>
      <c r="B82" s="28">
        <v>9443388</v>
      </c>
      <c r="C82" s="64" t="s">
        <v>1422</v>
      </c>
      <c r="D82" s="30" t="s">
        <v>355</v>
      </c>
      <c r="E82" s="29" t="s">
        <v>366</v>
      </c>
      <c r="F82" s="31" t="s">
        <v>367</v>
      </c>
      <c r="G82" s="31"/>
      <c r="H82" s="33">
        <v>45630</v>
      </c>
      <c r="I82" s="33"/>
      <c r="J82" s="33"/>
      <c r="K82" s="34"/>
      <c r="L82" s="5" t="s">
        <v>364</v>
      </c>
      <c r="M82" s="33"/>
      <c r="N82" s="34"/>
      <c r="O82" s="34"/>
      <c r="P82" s="114">
        <v>27217.91</v>
      </c>
      <c r="Q82" s="114">
        <v>326614.92</v>
      </c>
      <c r="R82" s="114">
        <v>326614.92</v>
      </c>
      <c r="S82" s="36" t="s">
        <v>368</v>
      </c>
      <c r="T82" s="38"/>
      <c r="U82" s="28" t="s">
        <v>369</v>
      </c>
      <c r="V82" s="41"/>
      <c r="W82" s="56" t="s">
        <v>1209</v>
      </c>
      <c r="X82" s="162" t="s">
        <v>70</v>
      </c>
      <c r="Y82" s="248"/>
      <c r="Z82" s="248"/>
      <c r="AA82" s="248"/>
      <c r="AB82" s="248"/>
      <c r="AC82" s="248"/>
      <c r="AD82" s="248"/>
      <c r="AE82" s="248"/>
      <c r="AF82" s="248"/>
      <c r="AG82" s="248"/>
      <c r="AH82" s="248"/>
    </row>
    <row r="83" spans="1:56" ht="49.5" customHeight="1" x14ac:dyDescent="0.25">
      <c r="A83" s="28" t="s">
        <v>370</v>
      </c>
      <c r="B83" s="28">
        <v>9440024</v>
      </c>
      <c r="C83" s="64" t="s">
        <v>371</v>
      </c>
      <c r="D83" s="30" t="s">
        <v>355</v>
      </c>
      <c r="E83" s="29" t="s">
        <v>372</v>
      </c>
      <c r="F83" s="31" t="s">
        <v>65</v>
      </c>
      <c r="G83" s="31"/>
      <c r="H83" s="33">
        <v>45630</v>
      </c>
      <c r="I83" s="33"/>
      <c r="J83" s="33"/>
      <c r="K83" s="34"/>
      <c r="L83" s="5" t="s">
        <v>364</v>
      </c>
      <c r="M83" s="33"/>
      <c r="N83" s="34"/>
      <c r="O83" s="34"/>
      <c r="P83" s="115">
        <v>26744.27</v>
      </c>
      <c r="Q83" s="115">
        <v>320931.24</v>
      </c>
      <c r="R83" s="115">
        <v>349139.4</v>
      </c>
      <c r="S83" s="36" t="s">
        <v>373</v>
      </c>
      <c r="T83" s="38"/>
      <c r="U83" s="28" t="s">
        <v>347</v>
      </c>
      <c r="V83" s="41" t="s">
        <v>348</v>
      </c>
      <c r="W83" s="56" t="s">
        <v>1148</v>
      </c>
      <c r="X83" s="162" t="s">
        <v>221</v>
      </c>
    </row>
    <row r="84" spans="1:56" ht="39.950000000000003" customHeight="1" x14ac:dyDescent="0.25">
      <c r="A84" s="28" t="s">
        <v>374</v>
      </c>
      <c r="B84" s="28">
        <v>9442145</v>
      </c>
      <c r="C84" s="64" t="s">
        <v>375</v>
      </c>
      <c r="D84" s="30" t="s">
        <v>355</v>
      </c>
      <c r="E84" s="29" t="s">
        <v>376</v>
      </c>
      <c r="F84" s="31" t="s">
        <v>65</v>
      </c>
      <c r="G84" s="31"/>
      <c r="H84" s="33">
        <v>45630</v>
      </c>
      <c r="I84" s="33"/>
      <c r="J84" s="33"/>
      <c r="K84" s="34"/>
      <c r="L84" s="5" t="s">
        <v>364</v>
      </c>
      <c r="M84" s="33"/>
      <c r="N84" s="34"/>
      <c r="O84" s="35"/>
      <c r="P84" s="115">
        <v>23404.09</v>
      </c>
      <c r="Q84" s="115">
        <v>280849.08</v>
      </c>
      <c r="R84" s="115">
        <v>302699.2</v>
      </c>
      <c r="S84" s="36" t="s">
        <v>377</v>
      </c>
      <c r="T84" s="38"/>
      <c r="U84" s="28" t="s">
        <v>378</v>
      </c>
      <c r="V84" s="41" t="s">
        <v>379</v>
      </c>
      <c r="W84" s="56" t="s">
        <v>1148</v>
      </c>
      <c r="X84" s="162" t="s">
        <v>221</v>
      </c>
    </row>
    <row r="85" spans="1:56" s="25" customFormat="1" ht="42.95" customHeight="1" x14ac:dyDescent="0.25">
      <c r="A85" s="28" t="s">
        <v>1235</v>
      </c>
      <c r="B85" s="28">
        <v>9483915</v>
      </c>
      <c r="C85" s="66" t="s">
        <v>1236</v>
      </c>
      <c r="D85" s="30" t="s">
        <v>1237</v>
      </c>
      <c r="E85" s="29" t="s">
        <v>1238</v>
      </c>
      <c r="F85" s="31" t="s">
        <v>65</v>
      </c>
      <c r="G85" s="48"/>
      <c r="H85" s="40">
        <v>45974</v>
      </c>
      <c r="I85" s="40">
        <v>46338</v>
      </c>
      <c r="J85" s="33" t="s">
        <v>65</v>
      </c>
      <c r="K85" s="46"/>
      <c r="L85" s="37"/>
      <c r="M85" s="40">
        <v>46338</v>
      </c>
      <c r="N85" s="46" t="s">
        <v>152</v>
      </c>
      <c r="O85" s="46" t="s">
        <v>67</v>
      </c>
      <c r="P85" s="115">
        <f>Tabela1[[#This Row],[VALOR TOTAL]]/12</f>
        <v>240.75</v>
      </c>
      <c r="Q85" s="115">
        <v>2889</v>
      </c>
      <c r="R85" s="115">
        <v>2889</v>
      </c>
      <c r="S85" s="36" t="s">
        <v>149</v>
      </c>
      <c r="T85" s="38"/>
      <c r="U85" s="38" t="s">
        <v>151</v>
      </c>
      <c r="V85" s="67" t="s">
        <v>150</v>
      </c>
      <c r="W85" s="164" t="s">
        <v>70</v>
      </c>
      <c r="X85" s="162" t="s">
        <v>1209</v>
      </c>
      <c r="Y85" s="250"/>
      <c r="Z85" s="251"/>
      <c r="AA85" s="251"/>
      <c r="AB85" s="251"/>
      <c r="AC85" s="251"/>
      <c r="AD85" s="251"/>
      <c r="AE85" s="251"/>
      <c r="AF85" s="251"/>
      <c r="AG85" s="251"/>
      <c r="AH85" s="251"/>
      <c r="AI85" s="26"/>
      <c r="AJ85" s="26"/>
      <c r="AK85" s="26"/>
      <c r="AL85" s="26"/>
      <c r="AM85" s="26"/>
      <c r="AN85" s="26"/>
      <c r="AO85" s="26"/>
      <c r="AP85" s="26"/>
      <c r="AQ85" s="26"/>
      <c r="AR85" s="26"/>
      <c r="AS85" s="26"/>
      <c r="AT85" s="26"/>
      <c r="AU85" s="26"/>
      <c r="AV85" s="26"/>
      <c r="AW85" s="26"/>
      <c r="AX85" s="26"/>
      <c r="AY85" s="26"/>
      <c r="AZ85" s="26"/>
      <c r="BA85" s="26"/>
      <c r="BB85" s="26"/>
      <c r="BC85" s="26"/>
      <c r="BD85" s="26"/>
    </row>
    <row r="86" spans="1:56" ht="59.45" customHeight="1" x14ac:dyDescent="0.25">
      <c r="A86" s="28" t="s">
        <v>331</v>
      </c>
      <c r="B86" s="28">
        <v>9396908</v>
      </c>
      <c r="C86" s="64" t="s">
        <v>328</v>
      </c>
      <c r="D86" s="30" t="s">
        <v>380</v>
      </c>
      <c r="E86" s="29" t="s">
        <v>381</v>
      </c>
      <c r="F86" s="31" t="s">
        <v>65</v>
      </c>
      <c r="G86" s="31"/>
      <c r="H86" s="33">
        <v>45239</v>
      </c>
      <c r="I86" s="33">
        <v>45604</v>
      </c>
      <c r="J86" s="33" t="s">
        <v>98</v>
      </c>
      <c r="K86" s="32">
        <v>45970</v>
      </c>
      <c r="L86" s="32">
        <v>46334</v>
      </c>
      <c r="M86" s="33">
        <v>46699</v>
      </c>
      <c r="N86" s="34" t="s">
        <v>1579</v>
      </c>
      <c r="O86" s="34" t="s">
        <v>67</v>
      </c>
      <c r="P86" s="115">
        <f>Tabela1[[#This Row],[VALOR TOTAL]]/12</f>
        <v>751500</v>
      </c>
      <c r="Q86" s="115">
        <v>9018000</v>
      </c>
      <c r="R86" s="115">
        <v>9018000</v>
      </c>
      <c r="S86" s="36" t="s">
        <v>149</v>
      </c>
      <c r="T86" s="28"/>
      <c r="U86" s="28" t="s">
        <v>382</v>
      </c>
      <c r="V86" s="43" t="s">
        <v>383</v>
      </c>
      <c r="W86" s="164" t="s">
        <v>70</v>
      </c>
      <c r="X86" s="162" t="s">
        <v>1209</v>
      </c>
    </row>
    <row r="87" spans="1:56" ht="39.950000000000003" customHeight="1" x14ac:dyDescent="0.25">
      <c r="A87" s="28" t="s">
        <v>384</v>
      </c>
      <c r="B87" s="28">
        <v>9470315</v>
      </c>
      <c r="C87" s="64" t="s">
        <v>385</v>
      </c>
      <c r="D87" s="30" t="s">
        <v>1605</v>
      </c>
      <c r="E87" s="29" t="s">
        <v>386</v>
      </c>
      <c r="F87" s="31" t="s">
        <v>65</v>
      </c>
      <c r="G87" s="31" t="s">
        <v>98</v>
      </c>
      <c r="H87" s="33">
        <v>45819</v>
      </c>
      <c r="I87" s="40">
        <v>46183</v>
      </c>
      <c r="J87" s="40" t="s">
        <v>98</v>
      </c>
      <c r="K87" s="32"/>
      <c r="L87" s="32"/>
      <c r="M87" s="40">
        <v>47644</v>
      </c>
      <c r="N87" s="34" t="s">
        <v>108</v>
      </c>
      <c r="O87" s="34" t="s">
        <v>67</v>
      </c>
      <c r="P87" s="115">
        <f>Tabela1[[#This Row],[VALOR ANUAL]]/12</f>
        <v>81748.637499999997</v>
      </c>
      <c r="Q87" s="115">
        <v>980983.65</v>
      </c>
      <c r="R87" s="115">
        <v>980983.65</v>
      </c>
      <c r="S87" s="36" t="s">
        <v>387</v>
      </c>
      <c r="T87" s="38"/>
      <c r="U87" s="28" t="s">
        <v>357</v>
      </c>
      <c r="V87" s="41" t="s">
        <v>229</v>
      </c>
      <c r="W87" s="41" t="s">
        <v>221</v>
      </c>
      <c r="X87" s="162" t="s">
        <v>1148</v>
      </c>
    </row>
    <row r="88" spans="1:56" ht="65.099999999999994" customHeight="1" x14ac:dyDescent="0.25">
      <c r="A88" s="28" t="s">
        <v>388</v>
      </c>
      <c r="B88" s="28">
        <v>9402584</v>
      </c>
      <c r="C88" s="64" t="s">
        <v>389</v>
      </c>
      <c r="D88" s="30" t="s">
        <v>390</v>
      </c>
      <c r="E88" s="29" t="s">
        <v>391</v>
      </c>
      <c r="F88" s="48" t="s">
        <v>65</v>
      </c>
      <c r="G88" s="48"/>
      <c r="H88" s="40">
        <v>45287</v>
      </c>
      <c r="I88" s="40">
        <v>45348</v>
      </c>
      <c r="J88" s="40" t="s">
        <v>98</v>
      </c>
      <c r="K88" s="34">
        <v>46018</v>
      </c>
      <c r="L88" s="32">
        <v>46382</v>
      </c>
      <c r="M88" s="40">
        <v>47113</v>
      </c>
      <c r="N88" s="165" t="s">
        <v>104</v>
      </c>
      <c r="O88" s="165" t="s">
        <v>67</v>
      </c>
      <c r="P88" s="115">
        <f>R88/12</f>
        <v>9343.1133333333328</v>
      </c>
      <c r="Q88" s="115">
        <v>112117.36</v>
      </c>
      <c r="R88" s="115">
        <v>112117.36</v>
      </c>
      <c r="S88" s="36" t="s">
        <v>183</v>
      </c>
      <c r="T88" s="38"/>
      <c r="U88" s="28" t="s">
        <v>185</v>
      </c>
      <c r="V88" s="43" t="s">
        <v>184</v>
      </c>
      <c r="W88" s="41" t="s">
        <v>70</v>
      </c>
      <c r="X88" s="162" t="s">
        <v>1209</v>
      </c>
    </row>
    <row r="89" spans="1:56" ht="84.95" customHeight="1" x14ac:dyDescent="0.25">
      <c r="A89" s="28" t="s">
        <v>1157</v>
      </c>
      <c r="B89" s="28">
        <v>9459845</v>
      </c>
      <c r="C89" s="66" t="s">
        <v>1158</v>
      </c>
      <c r="D89" s="30" t="s">
        <v>390</v>
      </c>
      <c r="E89" s="29" t="s">
        <v>1159</v>
      </c>
      <c r="F89" s="31" t="s">
        <v>65</v>
      </c>
      <c r="G89" s="48" t="s">
        <v>98</v>
      </c>
      <c r="H89" s="40">
        <v>45796</v>
      </c>
      <c r="I89" s="40">
        <v>47621</v>
      </c>
      <c r="J89" s="40" t="s">
        <v>98</v>
      </c>
      <c r="K89" s="46"/>
      <c r="L89" s="37"/>
      <c r="M89" s="40">
        <v>49447</v>
      </c>
      <c r="N89" s="46" t="s">
        <v>197</v>
      </c>
      <c r="O89" s="46" t="s">
        <v>180</v>
      </c>
      <c r="P89" s="114">
        <v>56505.08</v>
      </c>
      <c r="Q89" s="114">
        <v>678060.96</v>
      </c>
      <c r="R89" s="114">
        <v>3390304.8</v>
      </c>
      <c r="S89" s="36" t="s">
        <v>183</v>
      </c>
      <c r="T89" s="38"/>
      <c r="U89" s="38" t="s">
        <v>185</v>
      </c>
      <c r="V89" s="67" t="s">
        <v>1156</v>
      </c>
      <c r="W89" s="52" t="s">
        <v>1209</v>
      </c>
      <c r="X89" s="162" t="s">
        <v>78</v>
      </c>
    </row>
    <row r="90" spans="1:56" ht="54.95" customHeight="1" x14ac:dyDescent="0.25">
      <c r="A90" s="28" t="s">
        <v>392</v>
      </c>
      <c r="B90" s="28">
        <v>9478744</v>
      </c>
      <c r="C90" s="64" t="s">
        <v>393</v>
      </c>
      <c r="D90" s="30" t="s">
        <v>394</v>
      </c>
      <c r="E90" s="29" t="s">
        <v>395</v>
      </c>
      <c r="F90" s="31" t="s">
        <v>65</v>
      </c>
      <c r="G90" s="31"/>
      <c r="H90" s="33">
        <v>45919</v>
      </c>
      <c r="I90" s="40">
        <v>46283</v>
      </c>
      <c r="J90" s="40" t="s">
        <v>98</v>
      </c>
      <c r="K90" s="32"/>
      <c r="L90" s="32"/>
      <c r="M90" s="40">
        <v>49570</v>
      </c>
      <c r="N90" s="34" t="s">
        <v>91</v>
      </c>
      <c r="O90" s="34" t="s">
        <v>67</v>
      </c>
      <c r="P90" s="115">
        <f>Tabela1[[#This Row],[VALOR ANUAL]]/12</f>
        <v>5000</v>
      </c>
      <c r="Q90" s="115">
        <v>60000</v>
      </c>
      <c r="R90" s="115">
        <v>60000</v>
      </c>
      <c r="S90" s="36" t="s">
        <v>124</v>
      </c>
      <c r="T90" s="38"/>
      <c r="U90" s="28" t="s">
        <v>118</v>
      </c>
      <c r="V90" s="41" t="s">
        <v>125</v>
      </c>
      <c r="W90" s="41" t="s">
        <v>221</v>
      </c>
      <c r="X90" s="162" t="s">
        <v>1148</v>
      </c>
    </row>
    <row r="91" spans="1:56" ht="63" customHeight="1" x14ac:dyDescent="0.25">
      <c r="A91" s="28" t="s">
        <v>396</v>
      </c>
      <c r="B91" s="28">
        <v>9344153</v>
      </c>
      <c r="C91" s="64" t="s">
        <v>397</v>
      </c>
      <c r="D91" s="30" t="s">
        <v>398</v>
      </c>
      <c r="E91" s="29" t="s">
        <v>399</v>
      </c>
      <c r="F91" s="48" t="s">
        <v>65</v>
      </c>
      <c r="G91" s="48"/>
      <c r="H91" s="40">
        <v>44796</v>
      </c>
      <c r="I91" s="40">
        <v>46621</v>
      </c>
      <c r="J91" s="48" t="s">
        <v>98</v>
      </c>
      <c r="K91" s="32"/>
      <c r="L91" s="32"/>
      <c r="M91" s="40">
        <v>48448</v>
      </c>
      <c r="N91" s="34" t="s">
        <v>190</v>
      </c>
      <c r="O91" s="46" t="s">
        <v>400</v>
      </c>
      <c r="P91" s="147">
        <v>105.55</v>
      </c>
      <c r="Q91" s="147">
        <v>1266.5999999999999</v>
      </c>
      <c r="R91" s="115">
        <v>1266.5999999999999</v>
      </c>
      <c r="S91" s="36" t="s">
        <v>356</v>
      </c>
      <c r="T91" s="38"/>
      <c r="U91" s="28" t="s">
        <v>357</v>
      </c>
      <c r="V91" s="43" t="s">
        <v>68</v>
      </c>
      <c r="W91" s="45" t="s">
        <v>1148</v>
      </c>
      <c r="X91" s="162" t="s">
        <v>221</v>
      </c>
    </row>
    <row r="92" spans="1:56" ht="39.6" customHeight="1" x14ac:dyDescent="0.25">
      <c r="A92" s="28" t="s">
        <v>1310</v>
      </c>
      <c r="B92" s="28">
        <v>9488034</v>
      </c>
      <c r="C92" s="66" t="s">
        <v>1311</v>
      </c>
      <c r="D92" s="30" t="s">
        <v>1309</v>
      </c>
      <c r="E92" s="29" t="s">
        <v>1312</v>
      </c>
      <c r="F92" s="31" t="s">
        <v>65</v>
      </c>
      <c r="G92" s="48"/>
      <c r="H92" s="40">
        <v>46001</v>
      </c>
      <c r="I92" s="40">
        <v>46365</v>
      </c>
      <c r="J92" s="40" t="s">
        <v>65</v>
      </c>
      <c r="K92" s="37"/>
      <c r="L92" s="37"/>
      <c r="M92" s="40">
        <v>46365</v>
      </c>
      <c r="N92" s="46" t="s">
        <v>104</v>
      </c>
      <c r="O92" s="46" t="s">
        <v>67</v>
      </c>
      <c r="P92" s="115">
        <f>Tabela1[[#This Row],[VALOR TOTAL]]/12</f>
        <v>37625.311666666668</v>
      </c>
      <c r="Q92" s="115">
        <v>451503.74</v>
      </c>
      <c r="R92" s="115">
        <v>451503.74</v>
      </c>
      <c r="S92" s="36" t="s">
        <v>88</v>
      </c>
      <c r="T92" s="38"/>
      <c r="U92" s="38" t="s">
        <v>412</v>
      </c>
      <c r="V92" s="67" t="s">
        <v>1313</v>
      </c>
      <c r="W92" s="52" t="s">
        <v>70</v>
      </c>
      <c r="X92" s="162" t="s">
        <v>1209</v>
      </c>
    </row>
    <row r="93" spans="1:56" ht="35.450000000000003" customHeight="1" x14ac:dyDescent="0.25">
      <c r="A93" s="28" t="s">
        <v>404</v>
      </c>
      <c r="B93" s="28">
        <v>9346082</v>
      </c>
      <c r="C93" s="64" t="s">
        <v>405</v>
      </c>
      <c r="D93" s="30" t="s">
        <v>406</v>
      </c>
      <c r="E93" s="29" t="s">
        <v>407</v>
      </c>
      <c r="F93" s="48" t="s">
        <v>65</v>
      </c>
      <c r="G93" s="48"/>
      <c r="H93" s="40">
        <v>44880</v>
      </c>
      <c r="I93" s="40">
        <v>46705</v>
      </c>
      <c r="J93" s="48" t="s">
        <v>65</v>
      </c>
      <c r="K93" s="32"/>
      <c r="L93" s="32"/>
      <c r="M93" s="40">
        <v>46705</v>
      </c>
      <c r="N93" s="34" t="s">
        <v>152</v>
      </c>
      <c r="O93" s="34" t="s">
        <v>400</v>
      </c>
      <c r="P93" s="115">
        <f>R93/12</f>
        <v>336390.74</v>
      </c>
      <c r="Q93" s="115">
        <v>808253.23</v>
      </c>
      <c r="R93" s="115">
        <v>4036688.88</v>
      </c>
      <c r="S93" s="36" t="s">
        <v>1132</v>
      </c>
      <c r="T93" s="28"/>
      <c r="U93" s="28" t="s">
        <v>358</v>
      </c>
      <c r="V93" s="43" t="s">
        <v>408</v>
      </c>
      <c r="W93" s="41" t="s">
        <v>70</v>
      </c>
      <c r="X93" s="162" t="s">
        <v>1209</v>
      </c>
    </row>
    <row r="94" spans="1:56" ht="33.6" customHeight="1" x14ac:dyDescent="0.25">
      <c r="A94" s="28" t="s">
        <v>409</v>
      </c>
      <c r="B94" s="28">
        <v>9452416</v>
      </c>
      <c r="C94" s="64" t="s">
        <v>410</v>
      </c>
      <c r="D94" s="30" t="s">
        <v>411</v>
      </c>
      <c r="E94" s="29" t="s">
        <v>1463</v>
      </c>
      <c r="F94" s="31" t="s">
        <v>65</v>
      </c>
      <c r="G94" s="31"/>
      <c r="H94" s="33">
        <v>45714</v>
      </c>
      <c r="I94" s="33">
        <v>46078</v>
      </c>
      <c r="J94" s="33" t="s">
        <v>65</v>
      </c>
      <c r="K94" s="32">
        <v>46199</v>
      </c>
      <c r="L94" s="32">
        <v>46259</v>
      </c>
      <c r="M94" s="33">
        <v>46198</v>
      </c>
      <c r="N94" s="34" t="s">
        <v>190</v>
      </c>
      <c r="O94" s="34" t="s">
        <v>67</v>
      </c>
      <c r="P94" s="115">
        <v>190798.85</v>
      </c>
      <c r="Q94" s="115">
        <v>381597.71</v>
      </c>
      <c r="R94" s="115">
        <v>381597.71</v>
      </c>
      <c r="S94" s="36" t="s">
        <v>88</v>
      </c>
      <c r="T94" s="38"/>
      <c r="U94" s="28" t="s">
        <v>412</v>
      </c>
      <c r="V94" s="41" t="s">
        <v>904</v>
      </c>
      <c r="W94" s="41" t="s">
        <v>1148</v>
      </c>
      <c r="X94" s="162" t="s">
        <v>221</v>
      </c>
    </row>
    <row r="95" spans="1:56" ht="46.5" customHeight="1" x14ac:dyDescent="0.25">
      <c r="A95" s="28" t="s">
        <v>413</v>
      </c>
      <c r="B95" s="28">
        <v>9460420</v>
      </c>
      <c r="C95" s="64" t="s">
        <v>414</v>
      </c>
      <c r="D95" s="30" t="s">
        <v>415</v>
      </c>
      <c r="E95" s="29" t="s">
        <v>416</v>
      </c>
      <c r="F95" s="31" t="s">
        <v>65</v>
      </c>
      <c r="G95" s="31"/>
      <c r="H95" s="33">
        <v>45748</v>
      </c>
      <c r="I95" s="40">
        <v>46112</v>
      </c>
      <c r="J95" s="40" t="s">
        <v>98</v>
      </c>
      <c r="K95" s="32">
        <v>46113</v>
      </c>
      <c r="L95" s="32">
        <v>46477</v>
      </c>
      <c r="M95" s="40">
        <v>49399</v>
      </c>
      <c r="N95" s="34" t="s">
        <v>109</v>
      </c>
      <c r="O95" s="34" t="s">
        <v>400</v>
      </c>
      <c r="P95" s="115">
        <v>111718.46</v>
      </c>
      <c r="Q95" s="115">
        <v>1340621.52</v>
      </c>
      <c r="R95" s="115">
        <v>1340621.52</v>
      </c>
      <c r="S95" s="36" t="s">
        <v>417</v>
      </c>
      <c r="T95" s="38"/>
      <c r="U95" s="28" t="s">
        <v>418</v>
      </c>
      <c r="V95" s="41" t="s">
        <v>419</v>
      </c>
      <c r="W95" s="41" t="s">
        <v>1148</v>
      </c>
      <c r="X95" s="162" t="s">
        <v>221</v>
      </c>
    </row>
    <row r="96" spans="1:56" ht="48" customHeight="1" x14ac:dyDescent="0.25">
      <c r="A96" s="28" t="s">
        <v>420</v>
      </c>
      <c r="B96" s="28">
        <v>9445122</v>
      </c>
      <c r="C96" s="64" t="s">
        <v>421</v>
      </c>
      <c r="D96" s="30" t="s">
        <v>422</v>
      </c>
      <c r="E96" s="29" t="s">
        <v>423</v>
      </c>
      <c r="F96" s="31" t="s">
        <v>65</v>
      </c>
      <c r="G96" s="31"/>
      <c r="H96" s="33">
        <v>45630</v>
      </c>
      <c r="I96" s="33">
        <v>46237</v>
      </c>
      <c r="J96" s="33" t="s">
        <v>98</v>
      </c>
      <c r="K96" s="34"/>
      <c r="L96" s="32"/>
      <c r="M96" s="33">
        <v>47455</v>
      </c>
      <c r="N96" s="34" t="s">
        <v>190</v>
      </c>
      <c r="O96" s="34" t="s">
        <v>67</v>
      </c>
      <c r="P96" s="115">
        <v>7150</v>
      </c>
      <c r="Q96" s="115">
        <v>85800</v>
      </c>
      <c r="R96" s="115">
        <v>143000</v>
      </c>
      <c r="S96" s="36" t="s">
        <v>424</v>
      </c>
      <c r="T96" s="38"/>
      <c r="U96" s="28" t="s">
        <v>425</v>
      </c>
      <c r="V96" s="41" t="s">
        <v>426</v>
      </c>
      <c r="W96" s="41" t="s">
        <v>1148</v>
      </c>
      <c r="X96" s="162" t="s">
        <v>221</v>
      </c>
    </row>
    <row r="97" spans="1:34" s="25" customFormat="1" ht="39.950000000000003" customHeight="1" x14ac:dyDescent="0.25">
      <c r="A97" s="28" t="s">
        <v>427</v>
      </c>
      <c r="B97" s="28">
        <v>9292254</v>
      </c>
      <c r="C97" s="64" t="s">
        <v>428</v>
      </c>
      <c r="D97" s="30" t="s">
        <v>429</v>
      </c>
      <c r="E97" s="29" t="s">
        <v>430</v>
      </c>
      <c r="F97" s="48" t="s">
        <v>65</v>
      </c>
      <c r="G97" s="48"/>
      <c r="H97" s="40">
        <v>44478</v>
      </c>
      <c r="I97" s="40">
        <v>44842</v>
      </c>
      <c r="J97" s="40" t="s">
        <v>98</v>
      </c>
      <c r="K97" s="37">
        <v>45939</v>
      </c>
      <c r="L97" s="37">
        <v>46303</v>
      </c>
      <c r="M97" s="40">
        <v>46303</v>
      </c>
      <c r="N97" s="34" t="s">
        <v>83</v>
      </c>
      <c r="O97" s="34" t="s">
        <v>67</v>
      </c>
      <c r="P97" s="114">
        <v>6221.18</v>
      </c>
      <c r="Q97" s="114">
        <v>74654.16</v>
      </c>
      <c r="R97" s="114">
        <v>373270.8</v>
      </c>
      <c r="S97" s="36" t="s">
        <v>149</v>
      </c>
      <c r="T97" s="38"/>
      <c r="U97" s="28" t="s">
        <v>151</v>
      </c>
      <c r="V97" s="43" t="s">
        <v>383</v>
      </c>
      <c r="W97" s="41" t="s">
        <v>1209</v>
      </c>
      <c r="X97" s="162" t="s">
        <v>70</v>
      </c>
      <c r="Y97" s="248"/>
      <c r="Z97" s="248"/>
      <c r="AA97" s="248"/>
      <c r="AB97" s="248"/>
      <c r="AC97" s="248"/>
      <c r="AD97" s="248"/>
      <c r="AE97" s="248"/>
      <c r="AF97" s="248"/>
      <c r="AG97" s="248"/>
      <c r="AH97" s="248"/>
    </row>
    <row r="98" spans="1:34" ht="40.5" customHeight="1" x14ac:dyDescent="0.25">
      <c r="A98" s="47" t="s">
        <v>431</v>
      </c>
      <c r="B98" s="47">
        <v>9391558</v>
      </c>
      <c r="C98" s="65" t="s">
        <v>432</v>
      </c>
      <c r="D98" s="138" t="s">
        <v>429</v>
      </c>
      <c r="E98" s="57" t="s">
        <v>433</v>
      </c>
      <c r="F98" s="48" t="s">
        <v>65</v>
      </c>
      <c r="G98" s="48"/>
      <c r="H98" s="40">
        <v>45169</v>
      </c>
      <c r="I98" s="40">
        <v>45534</v>
      </c>
      <c r="J98" s="40" t="s">
        <v>98</v>
      </c>
      <c r="K98" s="37">
        <v>45900</v>
      </c>
      <c r="L98" s="37">
        <v>46264</v>
      </c>
      <c r="M98" s="40">
        <v>46995</v>
      </c>
      <c r="N98" s="34" t="s">
        <v>190</v>
      </c>
      <c r="O98" s="42" t="s">
        <v>67</v>
      </c>
      <c r="P98" s="115">
        <v>2468.11</v>
      </c>
      <c r="Q98" s="115">
        <v>29617.32</v>
      </c>
      <c r="R98" s="115">
        <v>29617.32</v>
      </c>
      <c r="S98" s="36" t="s">
        <v>124</v>
      </c>
      <c r="T98" s="38"/>
      <c r="U98" s="28" t="s">
        <v>118</v>
      </c>
      <c r="V98" s="43" t="s">
        <v>119</v>
      </c>
      <c r="W98" s="162" t="s">
        <v>1148</v>
      </c>
      <c r="X98" s="162" t="s">
        <v>221</v>
      </c>
    </row>
    <row r="99" spans="1:34" ht="41.1" customHeight="1" x14ac:dyDescent="0.25">
      <c r="A99" s="28" t="s">
        <v>434</v>
      </c>
      <c r="B99" s="28">
        <v>9410114</v>
      </c>
      <c r="C99" s="64" t="s">
        <v>435</v>
      </c>
      <c r="D99" s="30" t="s">
        <v>429</v>
      </c>
      <c r="E99" s="29" t="s">
        <v>436</v>
      </c>
      <c r="F99" s="48" t="s">
        <v>65</v>
      </c>
      <c r="G99" s="48"/>
      <c r="H99" s="40">
        <v>45338</v>
      </c>
      <c r="I99" s="40">
        <v>44972</v>
      </c>
      <c r="J99" s="40" t="s">
        <v>98</v>
      </c>
      <c r="K99" s="46">
        <v>46069</v>
      </c>
      <c r="L99" s="37">
        <v>46433</v>
      </c>
      <c r="M99" s="40">
        <v>47164</v>
      </c>
      <c r="N99" s="46" t="s">
        <v>75</v>
      </c>
      <c r="O99" s="34" t="s">
        <v>400</v>
      </c>
      <c r="P99" s="115">
        <f>R99/12</f>
        <v>831.78000000000009</v>
      </c>
      <c r="Q99" s="115">
        <v>9981.36</v>
      </c>
      <c r="R99" s="115">
        <v>9981.36</v>
      </c>
      <c r="S99" s="36" t="s">
        <v>1133</v>
      </c>
      <c r="T99" s="38"/>
      <c r="U99" s="28" t="s">
        <v>1481</v>
      </c>
      <c r="V99" s="43" t="s">
        <v>291</v>
      </c>
      <c r="W99" s="52" t="s">
        <v>70</v>
      </c>
      <c r="X99" s="162" t="s">
        <v>1209</v>
      </c>
    </row>
    <row r="100" spans="1:34" ht="39.950000000000003" customHeight="1" x14ac:dyDescent="0.25">
      <c r="A100" s="28" t="s">
        <v>439</v>
      </c>
      <c r="B100" s="28">
        <v>9450578</v>
      </c>
      <c r="C100" s="64" t="s">
        <v>440</v>
      </c>
      <c r="D100" s="30" t="s">
        <v>429</v>
      </c>
      <c r="E100" s="29" t="s">
        <v>441</v>
      </c>
      <c r="F100" s="31" t="s">
        <v>65</v>
      </c>
      <c r="G100" s="31"/>
      <c r="H100" s="33">
        <v>45741</v>
      </c>
      <c r="I100" s="40">
        <v>46105</v>
      </c>
      <c r="J100" s="40" t="s">
        <v>98</v>
      </c>
      <c r="K100" s="34">
        <v>46106</v>
      </c>
      <c r="L100" s="32">
        <v>46470</v>
      </c>
      <c r="M100" s="40">
        <v>49392</v>
      </c>
      <c r="N100" s="34" t="s">
        <v>109</v>
      </c>
      <c r="O100" s="34" t="s">
        <v>400</v>
      </c>
      <c r="P100" s="115">
        <v>8390.1</v>
      </c>
      <c r="Q100" s="115">
        <v>100681.2</v>
      </c>
      <c r="R100" s="115">
        <v>100681.2</v>
      </c>
      <c r="S100" s="36" t="s">
        <v>290</v>
      </c>
      <c r="T100" s="38"/>
      <c r="U100" s="28" t="s">
        <v>437</v>
      </c>
      <c r="V100" s="41" t="s">
        <v>442</v>
      </c>
      <c r="W100" s="41" t="s">
        <v>1148</v>
      </c>
      <c r="X100" s="162" t="s">
        <v>221</v>
      </c>
    </row>
    <row r="101" spans="1:34" ht="52.5" customHeight="1" x14ac:dyDescent="0.25">
      <c r="A101" s="28" t="s">
        <v>443</v>
      </c>
      <c r="B101" s="28">
        <v>9289870</v>
      </c>
      <c r="C101" s="64" t="s">
        <v>444</v>
      </c>
      <c r="D101" s="30" t="s">
        <v>445</v>
      </c>
      <c r="E101" s="29" t="s">
        <v>446</v>
      </c>
      <c r="F101" s="31" t="s">
        <v>65</v>
      </c>
      <c r="G101" s="31"/>
      <c r="H101" s="33">
        <v>44439</v>
      </c>
      <c r="I101" s="33">
        <v>44803</v>
      </c>
      <c r="J101" s="33" t="s">
        <v>98</v>
      </c>
      <c r="K101" s="32">
        <v>45900</v>
      </c>
      <c r="L101" s="32">
        <v>46264</v>
      </c>
      <c r="M101" s="33">
        <v>46264</v>
      </c>
      <c r="N101" s="34" t="s">
        <v>190</v>
      </c>
      <c r="O101" s="49" t="s">
        <v>67</v>
      </c>
      <c r="P101" s="115">
        <f>Tabela1[[#This Row],[VALOR ANUAL]]/12</f>
        <v>6802.95</v>
      </c>
      <c r="Q101" s="115">
        <v>81635.399999999994</v>
      </c>
      <c r="R101" s="115">
        <v>81635.399999999994</v>
      </c>
      <c r="S101" s="36" t="s">
        <v>159</v>
      </c>
      <c r="T101" s="38"/>
      <c r="U101" s="28" t="s">
        <v>161</v>
      </c>
      <c r="V101" s="43" t="s">
        <v>189</v>
      </c>
      <c r="W101" s="41" t="s">
        <v>221</v>
      </c>
      <c r="X101" s="162" t="s">
        <v>1148</v>
      </c>
    </row>
    <row r="102" spans="1:34" ht="35.1" customHeight="1" x14ac:dyDescent="0.25">
      <c r="A102" s="195" t="s">
        <v>1584</v>
      </c>
      <c r="B102" s="195">
        <v>9500321</v>
      </c>
      <c r="C102" s="66" t="s">
        <v>1583</v>
      </c>
      <c r="D102" s="197" t="s">
        <v>398</v>
      </c>
      <c r="E102" s="198" t="s">
        <v>1585</v>
      </c>
      <c r="F102" s="199" t="s">
        <v>65</v>
      </c>
      <c r="G102" s="200"/>
      <c r="H102" s="201">
        <v>46184</v>
      </c>
      <c r="I102" s="210">
        <v>46548</v>
      </c>
      <c r="J102" s="202" t="s">
        <v>98</v>
      </c>
      <c r="K102" s="203"/>
      <c r="L102" s="203"/>
      <c r="M102" s="211">
        <v>49836</v>
      </c>
      <c r="N102" s="204" t="s">
        <v>108</v>
      </c>
      <c r="O102" s="204" t="s">
        <v>400</v>
      </c>
      <c r="P102" s="115">
        <v>134.80000000000001</v>
      </c>
      <c r="Q102" s="115">
        <v>1617.6</v>
      </c>
      <c r="R102" s="205">
        <v>1617.6</v>
      </c>
      <c r="S102" s="36" t="s">
        <v>356</v>
      </c>
      <c r="T102" s="207"/>
      <c r="U102" s="207" t="s">
        <v>357</v>
      </c>
      <c r="V102" s="208" t="s">
        <v>358</v>
      </c>
      <c r="W102" s="209" t="s">
        <v>1148</v>
      </c>
      <c r="X102" s="162" t="s">
        <v>221</v>
      </c>
    </row>
    <row r="103" spans="1:34" ht="36.950000000000003" customHeight="1" x14ac:dyDescent="0.25">
      <c r="A103" s="28" t="s">
        <v>1181</v>
      </c>
      <c r="B103" s="28">
        <v>9481159</v>
      </c>
      <c r="C103" s="66" t="s">
        <v>1182</v>
      </c>
      <c r="D103" s="30" t="s">
        <v>1183</v>
      </c>
      <c r="E103" s="29" t="s">
        <v>1184</v>
      </c>
      <c r="F103" s="31" t="s">
        <v>65</v>
      </c>
      <c r="G103" s="48"/>
      <c r="H103" s="40">
        <v>45952</v>
      </c>
      <c r="I103" s="40">
        <v>46316</v>
      </c>
      <c r="J103" s="40" t="s">
        <v>98</v>
      </c>
      <c r="K103" s="37"/>
      <c r="L103" s="37"/>
      <c r="M103" s="40">
        <v>49603</v>
      </c>
      <c r="N103" s="46" t="s">
        <v>83</v>
      </c>
      <c r="O103" s="46" t="s">
        <v>67</v>
      </c>
      <c r="P103" s="147">
        <v>10332.5</v>
      </c>
      <c r="Q103" s="147">
        <v>123990</v>
      </c>
      <c r="R103" s="115">
        <v>123990</v>
      </c>
      <c r="S103" s="36" t="s">
        <v>226</v>
      </c>
      <c r="T103" s="38"/>
      <c r="U103" s="38" t="s">
        <v>227</v>
      </c>
      <c r="V103" s="67" t="s">
        <v>228</v>
      </c>
      <c r="W103" s="52" t="s">
        <v>1148</v>
      </c>
      <c r="X103" s="162" t="s">
        <v>221</v>
      </c>
    </row>
    <row r="104" spans="1:34" ht="41.45" customHeight="1" x14ac:dyDescent="0.25">
      <c r="A104" s="28" t="s">
        <v>450</v>
      </c>
      <c r="B104" s="28">
        <v>9478849</v>
      </c>
      <c r="C104" s="64" t="s">
        <v>451</v>
      </c>
      <c r="D104" s="30" t="s">
        <v>449</v>
      </c>
      <c r="E104" s="29" t="s">
        <v>452</v>
      </c>
      <c r="F104" s="31" t="s">
        <v>65</v>
      </c>
      <c r="G104" s="31"/>
      <c r="H104" s="33">
        <v>45918</v>
      </c>
      <c r="I104" s="40">
        <v>46282</v>
      </c>
      <c r="J104" s="40" t="s">
        <v>65</v>
      </c>
      <c r="K104" s="34"/>
      <c r="L104" s="32"/>
      <c r="M104" s="40">
        <v>46282</v>
      </c>
      <c r="N104" s="34" t="s">
        <v>91</v>
      </c>
      <c r="O104" s="34" t="s">
        <v>67</v>
      </c>
      <c r="P104" s="115">
        <v>20604.16</v>
      </c>
      <c r="Q104" s="115">
        <v>247250</v>
      </c>
      <c r="R104" s="115">
        <v>247250</v>
      </c>
      <c r="S104" s="36" t="s">
        <v>453</v>
      </c>
      <c r="T104" s="38"/>
      <c r="U104" s="28" t="s">
        <v>185</v>
      </c>
      <c r="V104" s="41" t="s">
        <v>234</v>
      </c>
      <c r="W104" s="41" t="s">
        <v>70</v>
      </c>
      <c r="X104" s="162" t="s">
        <v>1209</v>
      </c>
    </row>
    <row r="105" spans="1:34" ht="51" customHeight="1" x14ac:dyDescent="0.25">
      <c r="A105" s="28" t="s">
        <v>454</v>
      </c>
      <c r="B105" s="47">
        <v>943671</v>
      </c>
      <c r="C105" s="64" t="s">
        <v>455</v>
      </c>
      <c r="D105" s="30" t="s">
        <v>456</v>
      </c>
      <c r="E105" s="29" t="s">
        <v>457</v>
      </c>
      <c r="F105" s="31" t="s">
        <v>65</v>
      </c>
      <c r="G105" s="31"/>
      <c r="H105" s="33">
        <v>45528</v>
      </c>
      <c r="I105" s="33">
        <v>46622</v>
      </c>
      <c r="J105" s="33" t="s">
        <v>98</v>
      </c>
      <c r="K105" s="34" t="s">
        <v>116</v>
      </c>
      <c r="L105" s="32"/>
      <c r="M105" s="33">
        <v>47353</v>
      </c>
      <c r="N105" s="46" t="s">
        <v>190</v>
      </c>
      <c r="O105" s="46" t="s">
        <v>400</v>
      </c>
      <c r="P105" s="115">
        <f>Tabela1[[#This Row],[VALOR ANUAL]]/12</f>
        <v>88358.255000000005</v>
      </c>
      <c r="Q105" s="115">
        <f>Tabela1[[#This Row],[VALOR TOTAL]]/5</f>
        <v>1060299.06</v>
      </c>
      <c r="R105" s="115">
        <v>5301495.3</v>
      </c>
      <c r="S105" s="36" t="s">
        <v>458</v>
      </c>
      <c r="T105" s="38"/>
      <c r="U105" s="28" t="s">
        <v>459</v>
      </c>
      <c r="V105" s="43" t="s">
        <v>460</v>
      </c>
      <c r="W105" s="45" t="s">
        <v>221</v>
      </c>
      <c r="X105" s="45" t="s">
        <v>1148</v>
      </c>
    </row>
    <row r="106" spans="1:34" ht="71.099999999999994" customHeight="1" x14ac:dyDescent="0.25">
      <c r="A106" s="28" t="s">
        <v>1269</v>
      </c>
      <c r="B106" s="28">
        <v>9484285</v>
      </c>
      <c r="C106" s="66" t="s">
        <v>1270</v>
      </c>
      <c r="D106" s="30" t="s">
        <v>1268</v>
      </c>
      <c r="E106" s="29" t="s">
        <v>1271</v>
      </c>
      <c r="F106" s="31" t="s">
        <v>65</v>
      </c>
      <c r="G106" s="48"/>
      <c r="H106" s="40">
        <v>45982</v>
      </c>
      <c r="I106" s="40">
        <v>46346</v>
      </c>
      <c r="J106" s="40" t="s">
        <v>65</v>
      </c>
      <c r="K106" s="46"/>
      <c r="L106" s="37"/>
      <c r="M106" s="40">
        <v>46346</v>
      </c>
      <c r="N106" s="46" t="s">
        <v>152</v>
      </c>
      <c r="O106" s="46" t="s">
        <v>67</v>
      </c>
      <c r="P106" s="115">
        <v>3507.08</v>
      </c>
      <c r="Q106" s="115">
        <v>42085</v>
      </c>
      <c r="R106" s="115">
        <v>42085</v>
      </c>
      <c r="S106" s="36" t="s">
        <v>997</v>
      </c>
      <c r="T106" s="38"/>
      <c r="U106" s="38" t="s">
        <v>1248</v>
      </c>
      <c r="V106" s="67" t="s">
        <v>195</v>
      </c>
      <c r="W106" s="52" t="s">
        <v>70</v>
      </c>
      <c r="X106" s="162" t="s">
        <v>1209</v>
      </c>
    </row>
    <row r="107" spans="1:34" ht="35.450000000000003" customHeight="1" x14ac:dyDescent="0.25">
      <c r="A107" s="28" t="s">
        <v>461</v>
      </c>
      <c r="B107" s="28">
        <v>9346666</v>
      </c>
      <c r="C107" s="64" t="s">
        <v>462</v>
      </c>
      <c r="D107" s="30" t="s">
        <v>463</v>
      </c>
      <c r="E107" s="29" t="s">
        <v>464</v>
      </c>
      <c r="F107" s="31" t="s">
        <v>65</v>
      </c>
      <c r="G107" s="31"/>
      <c r="H107" s="33">
        <v>44891</v>
      </c>
      <c r="I107" s="33">
        <v>45255</v>
      </c>
      <c r="J107" s="33" t="s">
        <v>98</v>
      </c>
      <c r="K107" s="32">
        <v>45987</v>
      </c>
      <c r="L107" s="32">
        <v>46351</v>
      </c>
      <c r="M107" s="33">
        <v>46716</v>
      </c>
      <c r="N107" s="34" t="s">
        <v>152</v>
      </c>
      <c r="O107" s="34" t="s">
        <v>67</v>
      </c>
      <c r="P107" s="115">
        <f>R107/12</f>
        <v>19657.663333333334</v>
      </c>
      <c r="Q107" s="115">
        <v>235891.91999999998</v>
      </c>
      <c r="R107" s="115">
        <v>235891.96</v>
      </c>
      <c r="S107" s="36" t="s">
        <v>159</v>
      </c>
      <c r="T107" s="28"/>
      <c r="U107" s="28" t="s">
        <v>447</v>
      </c>
      <c r="V107" s="43" t="s">
        <v>188</v>
      </c>
      <c r="W107" s="41" t="s">
        <v>1148</v>
      </c>
      <c r="X107" s="162" t="s">
        <v>221</v>
      </c>
    </row>
    <row r="108" spans="1:34" ht="31.5" customHeight="1" x14ac:dyDescent="0.25">
      <c r="A108" s="28" t="s">
        <v>465</v>
      </c>
      <c r="B108" s="28">
        <v>9430232</v>
      </c>
      <c r="C108" s="64" t="s">
        <v>466</v>
      </c>
      <c r="D108" s="30" t="s">
        <v>467</v>
      </c>
      <c r="E108" s="29" t="s">
        <v>468</v>
      </c>
      <c r="F108" s="31" t="s">
        <v>65</v>
      </c>
      <c r="G108" s="31"/>
      <c r="H108" s="33">
        <v>45468</v>
      </c>
      <c r="I108" s="33">
        <v>46928</v>
      </c>
      <c r="J108" s="33" t="s">
        <v>98</v>
      </c>
      <c r="K108" s="34"/>
      <c r="L108" s="32"/>
      <c r="M108" s="33">
        <v>49119</v>
      </c>
      <c r="N108" s="46" t="s">
        <v>108</v>
      </c>
      <c r="O108" s="46" t="s">
        <v>469</v>
      </c>
      <c r="P108" s="115">
        <f>R108/48</f>
        <v>4199.99</v>
      </c>
      <c r="Q108" s="115">
        <v>50399.88</v>
      </c>
      <c r="R108" s="115">
        <v>201599.52</v>
      </c>
      <c r="S108" s="36" t="s">
        <v>159</v>
      </c>
      <c r="T108" s="38"/>
      <c r="U108" s="28" t="s">
        <v>1348</v>
      </c>
      <c r="V108" s="43" t="s">
        <v>132</v>
      </c>
      <c r="W108" s="162" t="s">
        <v>1148</v>
      </c>
      <c r="X108" s="162" t="s">
        <v>221</v>
      </c>
    </row>
    <row r="109" spans="1:34" s="25" customFormat="1" ht="29.45" customHeight="1" x14ac:dyDescent="0.25">
      <c r="A109" s="28" t="s">
        <v>470</v>
      </c>
      <c r="B109" s="28">
        <v>9454453</v>
      </c>
      <c r="C109" s="64" t="s">
        <v>471</v>
      </c>
      <c r="D109" s="30" t="s">
        <v>472</v>
      </c>
      <c r="E109" s="29" t="s">
        <v>473</v>
      </c>
      <c r="F109" s="31" t="s">
        <v>65</v>
      </c>
      <c r="G109" s="31"/>
      <c r="H109" s="33">
        <v>45729</v>
      </c>
      <c r="I109" s="40">
        <v>46093</v>
      </c>
      <c r="J109" s="40" t="s">
        <v>98</v>
      </c>
      <c r="K109" s="34">
        <v>46094</v>
      </c>
      <c r="L109" s="32">
        <v>46458</v>
      </c>
      <c r="M109" s="40">
        <v>49380</v>
      </c>
      <c r="N109" s="34" t="s">
        <v>109</v>
      </c>
      <c r="O109" s="34" t="s">
        <v>400</v>
      </c>
      <c r="P109" s="114">
        <v>1015.7</v>
      </c>
      <c r="Q109" s="114">
        <v>12188.4</v>
      </c>
      <c r="R109" s="114">
        <v>12188.4</v>
      </c>
      <c r="S109" s="36" t="s">
        <v>236</v>
      </c>
      <c r="T109" s="38"/>
      <c r="U109" s="28" t="s">
        <v>237</v>
      </c>
      <c r="V109" s="41" t="s">
        <v>241</v>
      </c>
      <c r="W109" s="41" t="s">
        <v>1209</v>
      </c>
      <c r="X109" s="162" t="s">
        <v>70</v>
      </c>
      <c r="Y109" s="248"/>
      <c r="Z109" s="248"/>
      <c r="AA109" s="248"/>
      <c r="AB109" s="248"/>
      <c r="AC109" s="248"/>
      <c r="AD109" s="248"/>
      <c r="AE109" s="248"/>
      <c r="AF109" s="248"/>
      <c r="AG109" s="248"/>
      <c r="AH109" s="248"/>
    </row>
    <row r="110" spans="1:34" ht="41.1" customHeight="1" x14ac:dyDescent="0.25">
      <c r="A110" s="28" t="s">
        <v>474</v>
      </c>
      <c r="B110" s="28">
        <v>9437724</v>
      </c>
      <c r="C110" s="64" t="s">
        <v>1454</v>
      </c>
      <c r="D110" s="30" t="s">
        <v>475</v>
      </c>
      <c r="E110" s="29" t="s">
        <v>476</v>
      </c>
      <c r="F110" s="31" t="s">
        <v>65</v>
      </c>
      <c r="G110" s="31"/>
      <c r="H110" s="33">
        <v>45558</v>
      </c>
      <c r="I110" s="33">
        <v>45922</v>
      </c>
      <c r="J110" s="33" t="s">
        <v>98</v>
      </c>
      <c r="K110" s="34">
        <v>45923</v>
      </c>
      <c r="L110" s="32">
        <v>46287</v>
      </c>
      <c r="M110" s="33">
        <v>47383</v>
      </c>
      <c r="N110" s="34" t="s">
        <v>91</v>
      </c>
      <c r="O110" s="34" t="s">
        <v>67</v>
      </c>
      <c r="P110" s="115">
        <f>Tabela1[[#This Row],[VALOR TOTAL]]/12</f>
        <v>1565.8233333333335</v>
      </c>
      <c r="Q110" s="115">
        <v>18789.88</v>
      </c>
      <c r="R110" s="115">
        <v>18789.88</v>
      </c>
      <c r="S110" s="36" t="s">
        <v>236</v>
      </c>
      <c r="T110" s="38"/>
      <c r="U110" s="28" t="s">
        <v>237</v>
      </c>
      <c r="V110" s="43" t="s">
        <v>255</v>
      </c>
      <c r="W110" s="41" t="s">
        <v>70</v>
      </c>
      <c r="X110" s="52" t="s">
        <v>1209</v>
      </c>
    </row>
    <row r="111" spans="1:34" ht="34.5" customHeight="1" x14ac:dyDescent="0.25">
      <c r="A111" s="28" t="s">
        <v>477</v>
      </c>
      <c r="B111" s="28">
        <v>9346205</v>
      </c>
      <c r="C111" s="64" t="s">
        <v>478</v>
      </c>
      <c r="D111" s="30" t="s">
        <v>479</v>
      </c>
      <c r="E111" s="29" t="s">
        <v>480</v>
      </c>
      <c r="F111" s="31" t="s">
        <v>65</v>
      </c>
      <c r="G111" s="31"/>
      <c r="H111" s="33">
        <v>44873</v>
      </c>
      <c r="I111" s="33">
        <v>45237</v>
      </c>
      <c r="J111" s="33" t="s">
        <v>98</v>
      </c>
      <c r="K111" s="32">
        <v>45969</v>
      </c>
      <c r="L111" s="32">
        <v>46333</v>
      </c>
      <c r="M111" s="33">
        <v>46698</v>
      </c>
      <c r="N111" s="34" t="s">
        <v>152</v>
      </c>
      <c r="O111" s="34" t="s">
        <v>67</v>
      </c>
      <c r="P111" s="115">
        <f>R111/12</f>
        <v>14763.980000000001</v>
      </c>
      <c r="Q111" s="115">
        <v>177167.76</v>
      </c>
      <c r="R111" s="115">
        <v>177167.76</v>
      </c>
      <c r="S111" s="36" t="s">
        <v>481</v>
      </c>
      <c r="T111" s="38"/>
      <c r="U111" s="28" t="s">
        <v>482</v>
      </c>
      <c r="V111" s="43" t="s">
        <v>483</v>
      </c>
      <c r="W111" s="41" t="s">
        <v>70</v>
      </c>
      <c r="X111" s="52" t="s">
        <v>1209</v>
      </c>
    </row>
    <row r="112" spans="1:34" ht="27.6" customHeight="1" x14ac:dyDescent="0.25">
      <c r="A112" s="28" t="s">
        <v>484</v>
      </c>
      <c r="B112" s="28">
        <v>9442236</v>
      </c>
      <c r="C112" s="64" t="s">
        <v>485</v>
      </c>
      <c r="D112" s="30" t="s">
        <v>486</v>
      </c>
      <c r="E112" s="29" t="s">
        <v>487</v>
      </c>
      <c r="F112" s="31" t="s">
        <v>65</v>
      </c>
      <c r="G112" s="31"/>
      <c r="H112" s="166" t="s">
        <v>1283</v>
      </c>
      <c r="I112" s="166">
        <v>45980</v>
      </c>
      <c r="J112" s="166" t="s">
        <v>98</v>
      </c>
      <c r="K112" s="34">
        <v>45981</v>
      </c>
      <c r="L112" s="34">
        <v>46345</v>
      </c>
      <c r="M112" s="166">
        <v>49267</v>
      </c>
      <c r="N112" s="34" t="s">
        <v>152</v>
      </c>
      <c r="O112" s="34" t="s">
        <v>67</v>
      </c>
      <c r="P112" s="115">
        <f>Tabela1[[#This Row],[VALOR ANUAL]]/12</f>
        <v>117578.96583333334</v>
      </c>
      <c r="Q112" s="115">
        <v>1410947.59</v>
      </c>
      <c r="R112" s="115">
        <v>1410947.59</v>
      </c>
      <c r="S112" s="36" t="s">
        <v>159</v>
      </c>
      <c r="T112" s="38"/>
      <c r="U112" s="28" t="s">
        <v>448</v>
      </c>
      <c r="V112" s="41" t="s">
        <v>161</v>
      </c>
      <c r="W112" s="45" t="s">
        <v>221</v>
      </c>
      <c r="X112" s="45" t="s">
        <v>1148</v>
      </c>
    </row>
    <row r="113" spans="1:34" ht="35.450000000000003" customHeight="1" x14ac:dyDescent="0.25">
      <c r="A113" s="28" t="s">
        <v>1475</v>
      </c>
      <c r="B113" s="28">
        <v>9476440</v>
      </c>
      <c r="C113" s="64" t="s">
        <v>488</v>
      </c>
      <c r="D113" s="30" t="s">
        <v>489</v>
      </c>
      <c r="E113" s="29" t="s">
        <v>490</v>
      </c>
      <c r="F113" s="31" t="s">
        <v>65</v>
      </c>
      <c r="G113" s="31"/>
      <c r="H113" s="166">
        <v>45898</v>
      </c>
      <c r="I113" s="167">
        <v>46262</v>
      </c>
      <c r="J113" s="167" t="s">
        <v>98</v>
      </c>
      <c r="K113" s="34"/>
      <c r="L113" s="34"/>
      <c r="M113" s="167">
        <v>49549</v>
      </c>
      <c r="N113" s="34" t="s">
        <v>190</v>
      </c>
      <c r="O113" s="34" t="s">
        <v>67</v>
      </c>
      <c r="P113" s="115">
        <f>Tabela1[[#This Row],[VALOR TOTAL]]/12</f>
        <v>7751.333333333333</v>
      </c>
      <c r="Q113" s="115">
        <v>93016</v>
      </c>
      <c r="R113" s="115">
        <v>93016</v>
      </c>
      <c r="S113" s="36" t="s">
        <v>159</v>
      </c>
      <c r="T113" s="38"/>
      <c r="U113" s="28" t="s">
        <v>161</v>
      </c>
      <c r="V113" s="41" t="s">
        <v>189</v>
      </c>
      <c r="W113" s="45" t="s">
        <v>70</v>
      </c>
      <c r="X113" s="45" t="s">
        <v>1209</v>
      </c>
    </row>
    <row r="114" spans="1:34" ht="39.6" customHeight="1" x14ac:dyDescent="0.25">
      <c r="A114" s="28" t="s">
        <v>1295</v>
      </c>
      <c r="B114" s="28">
        <v>9486894</v>
      </c>
      <c r="C114" s="66" t="s">
        <v>1296</v>
      </c>
      <c r="D114" s="30" t="s">
        <v>1294</v>
      </c>
      <c r="E114" s="29" t="s">
        <v>1297</v>
      </c>
      <c r="F114" s="31" t="s">
        <v>65</v>
      </c>
      <c r="G114" s="48"/>
      <c r="H114" s="167">
        <v>46000</v>
      </c>
      <c r="I114" s="167">
        <v>46364</v>
      </c>
      <c r="J114" s="167" t="s">
        <v>98</v>
      </c>
      <c r="K114" s="46"/>
      <c r="L114" s="46"/>
      <c r="M114" s="167">
        <v>49651</v>
      </c>
      <c r="N114" s="46" t="s">
        <v>104</v>
      </c>
      <c r="O114" s="46" t="s">
        <v>67</v>
      </c>
      <c r="P114" s="115">
        <f>Tabela1[[#This Row],[VALOR ANUAL]]/12</f>
        <v>2871.1666666666665</v>
      </c>
      <c r="Q114" s="115">
        <v>34454</v>
      </c>
      <c r="R114" s="115">
        <v>34454</v>
      </c>
      <c r="S114" s="36" t="s">
        <v>181</v>
      </c>
      <c r="T114" s="38"/>
      <c r="U114" s="38" t="s">
        <v>162</v>
      </c>
      <c r="V114" s="67" t="s">
        <v>182</v>
      </c>
      <c r="W114" s="52" t="s">
        <v>221</v>
      </c>
      <c r="X114" s="45" t="s">
        <v>1148</v>
      </c>
    </row>
    <row r="115" spans="1:34" s="25" customFormat="1" ht="29.45" customHeight="1" x14ac:dyDescent="0.25">
      <c r="A115" s="28" t="s">
        <v>1321</v>
      </c>
      <c r="B115" s="28">
        <v>9489279</v>
      </c>
      <c r="C115" s="66" t="s">
        <v>1322</v>
      </c>
      <c r="D115" s="30" t="s">
        <v>1323</v>
      </c>
      <c r="E115" s="29" t="s">
        <v>1324</v>
      </c>
      <c r="F115" s="31" t="s">
        <v>65</v>
      </c>
      <c r="G115" s="48"/>
      <c r="H115" s="167">
        <v>46007</v>
      </c>
      <c r="I115" s="167">
        <v>46371</v>
      </c>
      <c r="J115" s="167" t="s">
        <v>98</v>
      </c>
      <c r="K115" s="46"/>
      <c r="L115" s="46"/>
      <c r="M115" s="167">
        <v>49658</v>
      </c>
      <c r="N115" s="46" t="s">
        <v>104</v>
      </c>
      <c r="O115" s="46" t="s">
        <v>67</v>
      </c>
      <c r="P115" s="114">
        <v>1604.17</v>
      </c>
      <c r="Q115" s="114">
        <v>19250</v>
      </c>
      <c r="R115" s="114">
        <v>192500.4</v>
      </c>
      <c r="S115" s="36" t="s">
        <v>745</v>
      </c>
      <c r="T115" s="38"/>
      <c r="U115" s="38" t="s">
        <v>110</v>
      </c>
      <c r="V115" s="67" t="s">
        <v>111</v>
      </c>
      <c r="W115" s="52" t="s">
        <v>1209</v>
      </c>
      <c r="X115" s="45" t="s">
        <v>70</v>
      </c>
      <c r="Y115" s="248"/>
      <c r="Z115" s="248"/>
      <c r="AA115" s="248"/>
      <c r="AB115" s="248"/>
      <c r="AC115" s="248"/>
      <c r="AD115" s="248"/>
      <c r="AE115" s="248"/>
      <c r="AF115" s="248"/>
      <c r="AG115" s="248"/>
      <c r="AH115" s="248"/>
    </row>
    <row r="116" spans="1:34" s="25" customFormat="1" ht="38.450000000000003" customHeight="1" x14ac:dyDescent="0.25">
      <c r="A116" s="28" t="s">
        <v>1258</v>
      </c>
      <c r="B116" s="28">
        <v>9483937</v>
      </c>
      <c r="C116" s="66" t="s">
        <v>1259</v>
      </c>
      <c r="D116" s="30" t="s">
        <v>1257</v>
      </c>
      <c r="E116" s="29" t="s">
        <v>1260</v>
      </c>
      <c r="F116" s="31" t="s">
        <v>65</v>
      </c>
      <c r="G116" s="48"/>
      <c r="H116" s="167">
        <v>45979</v>
      </c>
      <c r="I116" s="167">
        <v>46343</v>
      </c>
      <c r="J116" s="167" t="s">
        <v>98</v>
      </c>
      <c r="K116" s="46"/>
      <c r="L116" s="46"/>
      <c r="M116" s="167">
        <v>49630</v>
      </c>
      <c r="N116" s="46" t="s">
        <v>152</v>
      </c>
      <c r="O116" s="46" t="s">
        <v>67</v>
      </c>
      <c r="P116" s="114">
        <v>332.83</v>
      </c>
      <c r="Q116" s="114">
        <v>3993.96</v>
      </c>
      <c r="R116" s="114">
        <v>39939.599999999999</v>
      </c>
      <c r="S116" s="36" t="s">
        <v>131</v>
      </c>
      <c r="T116" s="38"/>
      <c r="U116" s="38" t="s">
        <v>133</v>
      </c>
      <c r="V116" s="67" t="s">
        <v>1281</v>
      </c>
      <c r="W116" s="52" t="s">
        <v>1209</v>
      </c>
      <c r="X116" s="45" t="s">
        <v>70</v>
      </c>
      <c r="Y116" s="248"/>
      <c r="Z116" s="248"/>
      <c r="AA116" s="248"/>
      <c r="AB116" s="248"/>
      <c r="AC116" s="248"/>
      <c r="AD116" s="248"/>
      <c r="AE116" s="248"/>
      <c r="AF116" s="248"/>
      <c r="AG116" s="248"/>
      <c r="AH116" s="248"/>
    </row>
    <row r="117" spans="1:34" ht="32.1" customHeight="1" x14ac:dyDescent="0.25">
      <c r="A117" s="28" t="s">
        <v>492</v>
      </c>
      <c r="B117" s="28">
        <v>9389383</v>
      </c>
      <c r="C117" s="64" t="s">
        <v>493</v>
      </c>
      <c r="D117" s="30" t="s">
        <v>494</v>
      </c>
      <c r="E117" s="29" t="s">
        <v>495</v>
      </c>
      <c r="F117" s="48" t="s">
        <v>65</v>
      </c>
      <c r="G117" s="48"/>
      <c r="H117" s="40">
        <v>45104</v>
      </c>
      <c r="I117" s="40">
        <v>45469</v>
      </c>
      <c r="J117" s="40" t="s">
        <v>98</v>
      </c>
      <c r="K117" s="37">
        <v>46200</v>
      </c>
      <c r="L117" s="37">
        <v>46564</v>
      </c>
      <c r="M117" s="40">
        <v>46564</v>
      </c>
      <c r="N117" s="34" t="s">
        <v>108</v>
      </c>
      <c r="O117" s="34" t="s">
        <v>400</v>
      </c>
      <c r="P117" s="147">
        <v>10872.2</v>
      </c>
      <c r="Q117" s="147">
        <v>130466.36</v>
      </c>
      <c r="R117" s="115">
        <v>130466.36</v>
      </c>
      <c r="S117" s="36" t="s">
        <v>265</v>
      </c>
      <c r="T117" s="38"/>
      <c r="U117" s="28" t="s">
        <v>266</v>
      </c>
      <c r="V117" s="43" t="s">
        <v>496</v>
      </c>
      <c r="W117" s="41" t="s">
        <v>1148</v>
      </c>
      <c r="X117" s="162" t="s">
        <v>221</v>
      </c>
    </row>
    <row r="118" spans="1:34" ht="32.1" customHeight="1" x14ac:dyDescent="0.25">
      <c r="A118" s="28" t="s">
        <v>497</v>
      </c>
      <c r="B118" s="28">
        <v>9401406</v>
      </c>
      <c r="C118" s="64" t="s">
        <v>498</v>
      </c>
      <c r="D118" s="30" t="s">
        <v>494</v>
      </c>
      <c r="E118" s="29" t="s">
        <v>499</v>
      </c>
      <c r="F118" s="48" t="s">
        <v>65</v>
      </c>
      <c r="G118" s="48"/>
      <c r="H118" s="40">
        <v>45261</v>
      </c>
      <c r="I118" s="40">
        <v>45626</v>
      </c>
      <c r="J118" s="40" t="s">
        <v>98</v>
      </c>
      <c r="K118" s="32">
        <v>45992</v>
      </c>
      <c r="L118" s="32">
        <v>46356</v>
      </c>
      <c r="M118" s="40">
        <v>47087</v>
      </c>
      <c r="N118" s="34" t="s">
        <v>152</v>
      </c>
      <c r="O118" s="34" t="s">
        <v>67</v>
      </c>
      <c r="P118" s="115">
        <f>R118/12</f>
        <v>26307.096666666665</v>
      </c>
      <c r="Q118" s="115">
        <v>315685.15999999997</v>
      </c>
      <c r="R118" s="115">
        <v>315685.15999999997</v>
      </c>
      <c r="S118" s="36" t="s">
        <v>265</v>
      </c>
      <c r="T118" s="38"/>
      <c r="U118" s="28" t="s">
        <v>1487</v>
      </c>
      <c r="V118" s="43" t="s">
        <v>1488</v>
      </c>
      <c r="W118" s="41" t="s">
        <v>70</v>
      </c>
      <c r="X118" s="162" t="s">
        <v>1209</v>
      </c>
    </row>
    <row r="119" spans="1:34" s="25" customFormat="1" ht="34.5" customHeight="1" x14ac:dyDescent="0.25">
      <c r="A119" s="28" t="s">
        <v>500</v>
      </c>
      <c r="B119" s="28">
        <v>9453451</v>
      </c>
      <c r="C119" s="64" t="s">
        <v>501</v>
      </c>
      <c r="D119" s="30" t="s">
        <v>502</v>
      </c>
      <c r="E119" s="29" t="s">
        <v>503</v>
      </c>
      <c r="F119" s="31" t="s">
        <v>65</v>
      </c>
      <c r="G119" s="31"/>
      <c r="H119" s="33">
        <v>45736</v>
      </c>
      <c r="I119" s="40">
        <v>46100</v>
      </c>
      <c r="J119" s="40" t="s">
        <v>98</v>
      </c>
      <c r="K119" s="34">
        <v>46101</v>
      </c>
      <c r="L119" s="32">
        <v>46465</v>
      </c>
      <c r="M119" s="40">
        <v>49387</v>
      </c>
      <c r="N119" s="34" t="s">
        <v>109</v>
      </c>
      <c r="O119" s="34" t="s">
        <v>400</v>
      </c>
      <c r="P119" s="114">
        <v>1080</v>
      </c>
      <c r="Q119" s="114">
        <v>12960</v>
      </c>
      <c r="R119" s="114">
        <v>12960</v>
      </c>
      <c r="S119" s="36" t="s">
        <v>1256</v>
      </c>
      <c r="T119" s="38"/>
      <c r="U119" s="28" t="s">
        <v>110</v>
      </c>
      <c r="V119" s="41"/>
      <c r="W119" s="41" t="s">
        <v>1209</v>
      </c>
      <c r="X119" s="162" t="s">
        <v>70</v>
      </c>
      <c r="Y119" s="248"/>
      <c r="Z119" s="248"/>
      <c r="AA119" s="248"/>
      <c r="AB119" s="248"/>
      <c r="AC119" s="248"/>
      <c r="AD119" s="248"/>
      <c r="AE119" s="248"/>
      <c r="AF119" s="248"/>
      <c r="AG119" s="248"/>
      <c r="AH119" s="248"/>
    </row>
    <row r="120" spans="1:34" ht="26.45" customHeight="1" x14ac:dyDescent="0.25">
      <c r="A120" s="28" t="s">
        <v>504</v>
      </c>
      <c r="B120" s="28">
        <v>9459067</v>
      </c>
      <c r="C120" s="64" t="s">
        <v>505</v>
      </c>
      <c r="D120" s="30" t="s">
        <v>502</v>
      </c>
      <c r="E120" s="29" t="s">
        <v>506</v>
      </c>
      <c r="F120" s="31" t="s">
        <v>65</v>
      </c>
      <c r="G120" s="31"/>
      <c r="H120" s="33">
        <v>45751</v>
      </c>
      <c r="I120" s="40">
        <v>46115</v>
      </c>
      <c r="J120" s="40" t="s">
        <v>98</v>
      </c>
      <c r="K120" s="34">
        <v>46116</v>
      </c>
      <c r="L120" s="32">
        <v>46480</v>
      </c>
      <c r="M120" s="40">
        <v>49402</v>
      </c>
      <c r="N120" s="34" t="s">
        <v>130</v>
      </c>
      <c r="O120" s="34" t="s">
        <v>400</v>
      </c>
      <c r="P120" s="115">
        <v>515.25</v>
      </c>
      <c r="Q120" s="115">
        <v>6183</v>
      </c>
      <c r="R120" s="115">
        <v>6183</v>
      </c>
      <c r="S120" s="36" t="s">
        <v>290</v>
      </c>
      <c r="T120" s="38"/>
      <c r="U120" s="28" t="s">
        <v>291</v>
      </c>
      <c r="V120" s="41" t="s">
        <v>111</v>
      </c>
      <c r="W120" s="41" t="s">
        <v>221</v>
      </c>
      <c r="X120" s="162" t="s">
        <v>1148</v>
      </c>
    </row>
    <row r="121" spans="1:34" ht="62.1" customHeight="1" x14ac:dyDescent="0.25">
      <c r="A121" s="28" t="s">
        <v>507</v>
      </c>
      <c r="B121" s="28">
        <v>9471774</v>
      </c>
      <c r="C121" s="64" t="s">
        <v>508</v>
      </c>
      <c r="D121" s="30" t="s">
        <v>509</v>
      </c>
      <c r="E121" s="29" t="s">
        <v>510</v>
      </c>
      <c r="F121" s="31" t="s">
        <v>65</v>
      </c>
      <c r="G121" s="31"/>
      <c r="H121" s="33">
        <v>45849</v>
      </c>
      <c r="I121" s="40">
        <v>46213</v>
      </c>
      <c r="J121" s="40" t="s">
        <v>65</v>
      </c>
      <c r="K121" s="34"/>
      <c r="L121" s="32"/>
      <c r="M121" s="40">
        <v>46213</v>
      </c>
      <c r="N121" s="34" t="s">
        <v>99</v>
      </c>
      <c r="O121" s="34" t="s">
        <v>67</v>
      </c>
      <c r="P121" s="115">
        <f>Tabela1[[#This Row],[VALOR TOTAL]]/12</f>
        <v>3925.0083333333332</v>
      </c>
      <c r="Q121" s="115">
        <v>47100.1</v>
      </c>
      <c r="R121" s="115">
        <v>47100.1</v>
      </c>
      <c r="S121" s="36" t="s">
        <v>278</v>
      </c>
      <c r="T121" s="38"/>
      <c r="U121" s="28" t="s">
        <v>442</v>
      </c>
      <c r="V121" s="41" t="s">
        <v>279</v>
      </c>
      <c r="W121" s="41" t="s">
        <v>70</v>
      </c>
      <c r="X121" s="162" t="s">
        <v>1209</v>
      </c>
    </row>
    <row r="122" spans="1:34" ht="31.5" customHeight="1" x14ac:dyDescent="0.25">
      <c r="A122" s="28" t="s">
        <v>511</v>
      </c>
      <c r="B122" s="28">
        <v>9470126</v>
      </c>
      <c r="C122" s="64" t="s">
        <v>512</v>
      </c>
      <c r="D122" s="30" t="s">
        <v>513</v>
      </c>
      <c r="E122" s="29" t="s">
        <v>514</v>
      </c>
      <c r="F122" s="31" t="s">
        <v>98</v>
      </c>
      <c r="G122" s="31"/>
      <c r="H122" s="33">
        <v>45814</v>
      </c>
      <c r="I122" s="40">
        <v>46178</v>
      </c>
      <c r="J122" s="40" t="s">
        <v>98</v>
      </c>
      <c r="K122" s="34">
        <v>46179</v>
      </c>
      <c r="L122" s="32">
        <v>46543</v>
      </c>
      <c r="M122" s="40">
        <v>49465</v>
      </c>
      <c r="N122" s="34" t="s">
        <v>108</v>
      </c>
      <c r="O122" s="34" t="s">
        <v>400</v>
      </c>
      <c r="P122" s="115">
        <f>Tabela1[[#This Row],[VALOR TOTAL]]/12</f>
        <v>9494.0625</v>
      </c>
      <c r="Q122" s="115">
        <v>113928.75</v>
      </c>
      <c r="R122" s="115">
        <v>113928.75</v>
      </c>
      <c r="S122" s="36" t="s">
        <v>131</v>
      </c>
      <c r="T122" s="38"/>
      <c r="U122" s="28" t="s">
        <v>133</v>
      </c>
      <c r="V122" s="41" t="s">
        <v>144</v>
      </c>
      <c r="W122" s="41" t="s">
        <v>70</v>
      </c>
      <c r="X122" s="162" t="s">
        <v>1209</v>
      </c>
    </row>
    <row r="123" spans="1:34" ht="48.95" customHeight="1" x14ac:dyDescent="0.25">
      <c r="A123" s="28" t="s">
        <v>515</v>
      </c>
      <c r="B123" s="28">
        <v>9392808</v>
      </c>
      <c r="C123" s="64" t="s">
        <v>516</v>
      </c>
      <c r="D123" s="30" t="s">
        <v>517</v>
      </c>
      <c r="E123" s="29" t="s">
        <v>518</v>
      </c>
      <c r="F123" s="31" t="s">
        <v>65</v>
      </c>
      <c r="G123" s="31"/>
      <c r="H123" s="33">
        <v>45163</v>
      </c>
      <c r="I123" s="33">
        <v>45528</v>
      </c>
      <c r="J123" s="33" t="s">
        <v>98</v>
      </c>
      <c r="K123" s="32">
        <v>45894</v>
      </c>
      <c r="L123" s="32">
        <v>46258</v>
      </c>
      <c r="M123" s="33">
        <v>46989</v>
      </c>
      <c r="N123" s="34" t="s">
        <v>190</v>
      </c>
      <c r="O123" s="42" t="s">
        <v>67</v>
      </c>
      <c r="P123" s="115">
        <v>1338.79</v>
      </c>
      <c r="Q123" s="115">
        <v>16065.5</v>
      </c>
      <c r="R123" s="115">
        <v>16065.5</v>
      </c>
      <c r="S123" s="36" t="s">
        <v>278</v>
      </c>
      <c r="T123" s="38"/>
      <c r="U123" s="28" t="s">
        <v>255</v>
      </c>
      <c r="V123" s="43" t="s">
        <v>279</v>
      </c>
      <c r="W123" s="41" t="s">
        <v>221</v>
      </c>
      <c r="X123" s="162" t="s">
        <v>1148</v>
      </c>
    </row>
    <row r="124" spans="1:34" ht="36" customHeight="1" x14ac:dyDescent="0.25">
      <c r="A124" s="28" t="s">
        <v>519</v>
      </c>
      <c r="B124" s="28">
        <v>9470489</v>
      </c>
      <c r="C124" s="64" t="s">
        <v>520</v>
      </c>
      <c r="D124" s="30" t="s">
        <v>517</v>
      </c>
      <c r="E124" s="29" t="s">
        <v>521</v>
      </c>
      <c r="F124" s="31" t="s">
        <v>1464</v>
      </c>
      <c r="G124" s="31"/>
      <c r="H124" s="33">
        <v>45824</v>
      </c>
      <c r="I124" s="40">
        <v>46188</v>
      </c>
      <c r="J124" s="40" t="s">
        <v>98</v>
      </c>
      <c r="K124" s="34">
        <v>46554</v>
      </c>
      <c r="L124" s="32">
        <v>46553</v>
      </c>
      <c r="M124" s="40">
        <v>49475</v>
      </c>
      <c r="N124" s="34" t="s">
        <v>108</v>
      </c>
      <c r="O124" s="34" t="s">
        <v>400</v>
      </c>
      <c r="P124" s="147">
        <v>9279</v>
      </c>
      <c r="Q124" s="147">
        <v>111348</v>
      </c>
      <c r="R124" s="115">
        <v>111348</v>
      </c>
      <c r="S124" s="36" t="s">
        <v>290</v>
      </c>
      <c r="T124" s="38"/>
      <c r="U124" s="28" t="s">
        <v>291</v>
      </c>
      <c r="V124" s="41"/>
      <c r="W124" s="41" t="s">
        <v>1148</v>
      </c>
      <c r="X124" s="162" t="s">
        <v>221</v>
      </c>
    </row>
    <row r="125" spans="1:34" ht="29.1" customHeight="1" x14ac:dyDescent="0.25">
      <c r="A125" s="28" t="s">
        <v>1189</v>
      </c>
      <c r="B125" s="28">
        <v>9481461</v>
      </c>
      <c r="C125" s="66" t="s">
        <v>1190</v>
      </c>
      <c r="D125" s="30" t="s">
        <v>517</v>
      </c>
      <c r="E125" s="29" t="s">
        <v>1191</v>
      </c>
      <c r="F125" s="31" t="s">
        <v>65</v>
      </c>
      <c r="G125" s="48"/>
      <c r="H125" s="40">
        <v>45959</v>
      </c>
      <c r="I125" s="40">
        <v>46323</v>
      </c>
      <c r="J125" s="40" t="s">
        <v>98</v>
      </c>
      <c r="K125" s="46"/>
      <c r="L125" s="37"/>
      <c r="M125" s="40">
        <v>49610</v>
      </c>
      <c r="N125" s="46" t="s">
        <v>83</v>
      </c>
      <c r="O125" s="46" t="s">
        <v>67</v>
      </c>
      <c r="P125" s="115">
        <f>Tabela1[[#This Row],[VALOR ANUAL]]/12</f>
        <v>1199.4666666666667</v>
      </c>
      <c r="Q125" s="115">
        <v>14393.6</v>
      </c>
      <c r="R125" s="115">
        <v>14393.6</v>
      </c>
      <c r="S125" s="36" t="s">
        <v>1192</v>
      </c>
      <c r="T125" s="38"/>
      <c r="U125" s="38" t="s">
        <v>291</v>
      </c>
      <c r="V125" s="67" t="s">
        <v>111</v>
      </c>
      <c r="W125" s="52" t="s">
        <v>221</v>
      </c>
      <c r="X125" s="162" t="s">
        <v>1148</v>
      </c>
    </row>
    <row r="126" spans="1:34" ht="36.6" customHeight="1" x14ac:dyDescent="0.25">
      <c r="A126" s="28" t="s">
        <v>1210</v>
      </c>
      <c r="B126" s="28">
        <v>9482020</v>
      </c>
      <c r="C126" s="66" t="s">
        <v>1211</v>
      </c>
      <c r="D126" s="30" t="s">
        <v>517</v>
      </c>
      <c r="E126" s="29" t="s">
        <v>1212</v>
      </c>
      <c r="F126" s="31" t="s">
        <v>65</v>
      </c>
      <c r="G126" s="48"/>
      <c r="H126" s="40">
        <v>45968</v>
      </c>
      <c r="I126" s="40">
        <v>46332</v>
      </c>
      <c r="J126" s="40" t="s">
        <v>98</v>
      </c>
      <c r="K126" s="46"/>
      <c r="L126" s="37"/>
      <c r="M126" s="40">
        <v>49619</v>
      </c>
      <c r="N126" s="46" t="s">
        <v>152</v>
      </c>
      <c r="O126" s="46" t="s">
        <v>67</v>
      </c>
      <c r="P126" s="115">
        <v>2506</v>
      </c>
      <c r="Q126" s="115">
        <v>30072</v>
      </c>
      <c r="R126" s="115">
        <v>30072</v>
      </c>
      <c r="S126" s="36" t="s">
        <v>236</v>
      </c>
      <c r="T126" s="38"/>
      <c r="U126" s="38" t="s">
        <v>237</v>
      </c>
      <c r="V126" s="67" t="s">
        <v>1213</v>
      </c>
      <c r="W126" s="52" t="s">
        <v>221</v>
      </c>
      <c r="X126" s="162" t="s">
        <v>1148</v>
      </c>
    </row>
    <row r="127" spans="1:34" ht="25.5" customHeight="1" x14ac:dyDescent="0.25">
      <c r="A127" s="28" t="s">
        <v>1196</v>
      </c>
      <c r="B127" s="28">
        <v>9481854</v>
      </c>
      <c r="C127" s="66" t="s">
        <v>1195</v>
      </c>
      <c r="D127" s="30" t="s">
        <v>517</v>
      </c>
      <c r="E127" s="29" t="s">
        <v>1197</v>
      </c>
      <c r="F127" s="31" t="s">
        <v>65</v>
      </c>
      <c r="G127" s="48"/>
      <c r="H127" s="40">
        <v>45968</v>
      </c>
      <c r="I127" s="40">
        <v>46332</v>
      </c>
      <c r="J127" s="40" t="s">
        <v>98</v>
      </c>
      <c r="K127" s="46"/>
      <c r="L127" s="37"/>
      <c r="M127" s="40">
        <v>49619</v>
      </c>
      <c r="N127" s="46" t="s">
        <v>152</v>
      </c>
      <c r="O127" s="46" t="s">
        <v>67</v>
      </c>
      <c r="P127" s="147">
        <v>4696.3599999999997</v>
      </c>
      <c r="Q127" s="147">
        <v>56356.3</v>
      </c>
      <c r="R127" s="115">
        <v>56356.3</v>
      </c>
      <c r="S127" s="36" t="s">
        <v>745</v>
      </c>
      <c r="T127" s="38"/>
      <c r="U127" s="38" t="s">
        <v>110</v>
      </c>
      <c r="V127" s="67" t="s">
        <v>1198</v>
      </c>
      <c r="W127" s="52" t="s">
        <v>1148</v>
      </c>
      <c r="X127" s="162" t="s">
        <v>221</v>
      </c>
    </row>
    <row r="128" spans="1:34" ht="63" customHeight="1" x14ac:dyDescent="0.25">
      <c r="A128" s="120" t="s">
        <v>1526</v>
      </c>
      <c r="B128" s="120">
        <v>9505669</v>
      </c>
      <c r="C128" s="121" t="s">
        <v>1527</v>
      </c>
      <c r="D128" s="169" t="s">
        <v>517</v>
      </c>
      <c r="E128" s="122" t="s">
        <v>1528</v>
      </c>
      <c r="F128" s="123" t="s">
        <v>65</v>
      </c>
      <c r="G128" s="103"/>
      <c r="H128" s="104">
        <v>46149</v>
      </c>
      <c r="I128" s="104">
        <v>46513</v>
      </c>
      <c r="J128" s="124" t="s">
        <v>65</v>
      </c>
      <c r="K128" s="125"/>
      <c r="L128" s="105"/>
      <c r="M128" s="124">
        <v>46513</v>
      </c>
      <c r="N128" s="125" t="s">
        <v>197</v>
      </c>
      <c r="O128" s="125" t="s">
        <v>400</v>
      </c>
      <c r="P128" s="151">
        <v>5583.33</v>
      </c>
      <c r="Q128" s="147">
        <v>66999.960000000006</v>
      </c>
      <c r="R128" s="126">
        <v>66999.960000000006</v>
      </c>
      <c r="S128" s="36" t="s">
        <v>278</v>
      </c>
      <c r="T128" s="128"/>
      <c r="U128" s="38" t="s">
        <v>442</v>
      </c>
      <c r="V128" s="67" t="s">
        <v>1529</v>
      </c>
      <c r="W128" s="52" t="s">
        <v>221</v>
      </c>
      <c r="X128" s="162" t="s">
        <v>1148</v>
      </c>
    </row>
    <row r="129" spans="1:34" ht="36" customHeight="1" x14ac:dyDescent="0.25">
      <c r="A129" s="28" t="s">
        <v>522</v>
      </c>
      <c r="B129" s="28">
        <v>9382504</v>
      </c>
      <c r="C129" s="64" t="s">
        <v>523</v>
      </c>
      <c r="D129" s="30" t="s">
        <v>524</v>
      </c>
      <c r="E129" s="29" t="s">
        <v>525</v>
      </c>
      <c r="F129" s="31" t="s">
        <v>65</v>
      </c>
      <c r="G129" s="31"/>
      <c r="H129" s="33">
        <v>45034</v>
      </c>
      <c r="I129" s="33">
        <v>45399</v>
      </c>
      <c r="J129" s="33" t="s">
        <v>98</v>
      </c>
      <c r="K129" s="32">
        <v>46130</v>
      </c>
      <c r="L129" s="32">
        <v>46494</v>
      </c>
      <c r="M129" s="33">
        <v>46860</v>
      </c>
      <c r="N129" s="34" t="s">
        <v>130</v>
      </c>
      <c r="O129" s="42" t="s">
        <v>400</v>
      </c>
      <c r="P129" s="115">
        <f>R129/12</f>
        <v>34853.286666666667</v>
      </c>
      <c r="Q129" s="115">
        <v>418239.44</v>
      </c>
      <c r="R129" s="115">
        <v>418239.44</v>
      </c>
      <c r="S129" s="36" t="s">
        <v>1344</v>
      </c>
      <c r="T129" s="38"/>
      <c r="U129" s="28" t="s">
        <v>191</v>
      </c>
      <c r="V129" s="43" t="s">
        <v>118</v>
      </c>
      <c r="W129" s="41" t="s">
        <v>70</v>
      </c>
      <c r="X129" s="162" t="s">
        <v>1209</v>
      </c>
    </row>
    <row r="130" spans="1:34" ht="33.950000000000003" customHeight="1" x14ac:dyDescent="0.25">
      <c r="A130" s="28" t="s">
        <v>1590</v>
      </c>
      <c r="B130" s="28">
        <v>9515144</v>
      </c>
      <c r="C130" s="66" t="s">
        <v>1591</v>
      </c>
      <c r="D130" s="30" t="s">
        <v>1592</v>
      </c>
      <c r="E130" s="29" t="s">
        <v>1593</v>
      </c>
      <c r="F130" s="31" t="s">
        <v>65</v>
      </c>
      <c r="G130" s="48"/>
      <c r="H130" s="40">
        <v>46191</v>
      </c>
      <c r="I130" s="40">
        <v>48016</v>
      </c>
      <c r="J130" s="33" t="s">
        <v>98</v>
      </c>
      <c r="K130" s="37"/>
      <c r="L130" s="37"/>
      <c r="M130" s="33">
        <v>49843</v>
      </c>
      <c r="N130" s="46" t="s">
        <v>108</v>
      </c>
      <c r="O130" s="46" t="s">
        <v>1518</v>
      </c>
      <c r="P130" s="115">
        <v>28731.26</v>
      </c>
      <c r="Q130" s="115">
        <v>344775.2</v>
      </c>
      <c r="R130" s="115">
        <v>1723876</v>
      </c>
      <c r="S130" s="36" t="s">
        <v>453</v>
      </c>
      <c r="T130" s="38"/>
      <c r="U130" s="38" t="s">
        <v>185</v>
      </c>
      <c r="V130" s="67" t="s">
        <v>184</v>
      </c>
      <c r="W130" s="52" t="s">
        <v>1209</v>
      </c>
      <c r="X130" s="162" t="s">
        <v>70</v>
      </c>
    </row>
    <row r="131" spans="1:34" s="25" customFormat="1" ht="38.1" customHeight="1" x14ac:dyDescent="0.25">
      <c r="A131" s="28" t="s">
        <v>1557</v>
      </c>
      <c r="B131" s="28">
        <v>9478828</v>
      </c>
      <c r="C131" s="64" t="s">
        <v>527</v>
      </c>
      <c r="D131" s="30" t="s">
        <v>526</v>
      </c>
      <c r="E131" s="29" t="s">
        <v>528</v>
      </c>
      <c r="F131" s="31" t="s">
        <v>65</v>
      </c>
      <c r="G131" s="31"/>
      <c r="H131" s="33">
        <v>45919</v>
      </c>
      <c r="I131" s="40">
        <v>46283</v>
      </c>
      <c r="J131" s="40" t="s">
        <v>98</v>
      </c>
      <c r="K131" s="32"/>
      <c r="L131" s="32"/>
      <c r="M131" s="40">
        <v>49570</v>
      </c>
      <c r="N131" s="34" t="s">
        <v>91</v>
      </c>
      <c r="O131" s="34" t="s">
        <v>67</v>
      </c>
      <c r="P131" s="114">
        <v>452.2</v>
      </c>
      <c r="Q131" s="114">
        <v>5426.4</v>
      </c>
      <c r="R131" s="114">
        <v>54264</v>
      </c>
      <c r="S131" s="36" t="s">
        <v>124</v>
      </c>
      <c r="T131" s="38"/>
      <c r="U131" s="28" t="s">
        <v>118</v>
      </c>
      <c r="V131" s="41" t="s">
        <v>125</v>
      </c>
      <c r="W131" s="41" t="s">
        <v>1209</v>
      </c>
      <c r="X131" s="45" t="s">
        <v>70</v>
      </c>
      <c r="Y131" s="248"/>
      <c r="Z131" s="248"/>
      <c r="AA131" s="248"/>
      <c r="AB131" s="248"/>
      <c r="AC131" s="248"/>
      <c r="AD131" s="248"/>
      <c r="AE131" s="248"/>
      <c r="AF131" s="248"/>
      <c r="AG131" s="248"/>
      <c r="AH131" s="248"/>
    </row>
    <row r="132" spans="1:34" s="25" customFormat="1" ht="36.6" customHeight="1" x14ac:dyDescent="0.25">
      <c r="A132" s="28" t="s">
        <v>529</v>
      </c>
      <c r="B132" s="28">
        <v>9459025</v>
      </c>
      <c r="C132" s="64" t="s">
        <v>530</v>
      </c>
      <c r="D132" s="30" t="s">
        <v>531</v>
      </c>
      <c r="E132" s="29" t="s">
        <v>532</v>
      </c>
      <c r="F132" s="31" t="s">
        <v>65</v>
      </c>
      <c r="G132" s="31"/>
      <c r="H132" s="33">
        <v>45751</v>
      </c>
      <c r="I132" s="40">
        <v>46480</v>
      </c>
      <c r="J132" s="40" t="s">
        <v>65</v>
      </c>
      <c r="K132" s="32"/>
      <c r="L132" s="32"/>
      <c r="M132" s="40">
        <v>46480</v>
      </c>
      <c r="N132" s="34" t="s">
        <v>130</v>
      </c>
      <c r="O132" s="34" t="s">
        <v>400</v>
      </c>
      <c r="P132" s="115">
        <v>29934.21</v>
      </c>
      <c r="Q132" s="115">
        <v>359210.53</v>
      </c>
      <c r="R132" s="115">
        <v>718421.06</v>
      </c>
      <c r="S132" s="36" t="s">
        <v>88</v>
      </c>
      <c r="T132" s="38"/>
      <c r="U132" s="28" t="s">
        <v>541</v>
      </c>
      <c r="V132" s="41" t="s">
        <v>68</v>
      </c>
      <c r="W132" s="45" t="s">
        <v>221</v>
      </c>
      <c r="X132" s="45" t="s">
        <v>1148</v>
      </c>
      <c r="Y132" s="248"/>
      <c r="Z132" s="248"/>
      <c r="AA132" s="248"/>
      <c r="AB132" s="248"/>
      <c r="AC132" s="248"/>
      <c r="AD132" s="248"/>
      <c r="AE132" s="248"/>
      <c r="AF132" s="248"/>
      <c r="AG132" s="248"/>
      <c r="AH132" s="248"/>
    </row>
    <row r="133" spans="1:34" ht="35.1" customHeight="1" x14ac:dyDescent="0.25">
      <c r="A133" s="28" t="s">
        <v>535</v>
      </c>
      <c r="B133" s="28">
        <v>9405875</v>
      </c>
      <c r="C133" s="64" t="s">
        <v>536</v>
      </c>
      <c r="D133" s="30" t="s">
        <v>537</v>
      </c>
      <c r="E133" s="29" t="s">
        <v>538</v>
      </c>
      <c r="F133" s="31" t="s">
        <v>65</v>
      </c>
      <c r="G133" s="31"/>
      <c r="H133" s="33">
        <v>45282</v>
      </c>
      <c r="I133" s="33">
        <v>45647</v>
      </c>
      <c r="J133" s="33" t="s">
        <v>98</v>
      </c>
      <c r="K133" s="32">
        <v>46013</v>
      </c>
      <c r="L133" s="32">
        <v>46377</v>
      </c>
      <c r="M133" s="33">
        <v>47108</v>
      </c>
      <c r="N133" s="34" t="s">
        <v>104</v>
      </c>
      <c r="O133" s="34" t="s">
        <v>67</v>
      </c>
      <c r="P133" s="115">
        <f>Tabela1[[#This Row],[VALOR TOTAL]]/12</f>
        <v>13045</v>
      </c>
      <c r="Q133" s="115">
        <v>156540</v>
      </c>
      <c r="R133" s="115">
        <v>156540</v>
      </c>
      <c r="S133" s="36" t="s">
        <v>539</v>
      </c>
      <c r="T133" s="38"/>
      <c r="U133" s="28" t="s">
        <v>160</v>
      </c>
      <c r="V133" s="43" t="s">
        <v>119</v>
      </c>
      <c r="W133" s="41" t="s">
        <v>70</v>
      </c>
      <c r="X133" s="162" t="s">
        <v>1209</v>
      </c>
    </row>
    <row r="134" spans="1:34" ht="54.6" customHeight="1" x14ac:dyDescent="0.25">
      <c r="A134" s="28" t="s">
        <v>1284</v>
      </c>
      <c r="B134" s="28">
        <v>9486623</v>
      </c>
      <c r="C134" s="66" t="s">
        <v>1381</v>
      </c>
      <c r="D134" s="30" t="s">
        <v>1285</v>
      </c>
      <c r="E134" s="29" t="s">
        <v>1286</v>
      </c>
      <c r="F134" s="31" t="s">
        <v>65</v>
      </c>
      <c r="G134" s="48"/>
      <c r="H134" s="40">
        <v>45994</v>
      </c>
      <c r="I134" s="40"/>
      <c r="J134" s="40"/>
      <c r="K134" s="37"/>
      <c r="L134" s="37"/>
      <c r="M134" s="168" t="s">
        <v>364</v>
      </c>
      <c r="N134" s="46"/>
      <c r="O134" s="46"/>
      <c r="P134" s="115">
        <v>10918.99</v>
      </c>
      <c r="Q134" s="115">
        <v>131027.9</v>
      </c>
      <c r="R134" s="115">
        <v>131027.9</v>
      </c>
      <c r="S134" s="36" t="s">
        <v>401</v>
      </c>
      <c r="T134" s="38"/>
      <c r="U134" s="38" t="s">
        <v>402</v>
      </c>
      <c r="V134" s="67" t="s">
        <v>403</v>
      </c>
      <c r="W134" s="52" t="s">
        <v>70</v>
      </c>
      <c r="X134" s="45" t="s">
        <v>1209</v>
      </c>
    </row>
    <row r="135" spans="1:34" s="25" customFormat="1" ht="74.45" customHeight="1" x14ac:dyDescent="0.25">
      <c r="A135" s="28" t="s">
        <v>542</v>
      </c>
      <c r="B135" s="28">
        <v>9342132</v>
      </c>
      <c r="C135" s="64" t="s">
        <v>543</v>
      </c>
      <c r="D135" s="30" t="s">
        <v>544</v>
      </c>
      <c r="E135" s="29" t="s">
        <v>545</v>
      </c>
      <c r="F135" s="31" t="s">
        <v>65</v>
      </c>
      <c r="G135" s="31"/>
      <c r="H135" s="33">
        <v>44743</v>
      </c>
      <c r="I135" s="33">
        <v>45107</v>
      </c>
      <c r="J135" s="33" t="s">
        <v>98</v>
      </c>
      <c r="K135" s="32">
        <v>46204</v>
      </c>
      <c r="L135" s="32">
        <v>46568</v>
      </c>
      <c r="M135" s="33">
        <v>46568</v>
      </c>
      <c r="N135" s="165" t="s">
        <v>108</v>
      </c>
      <c r="O135" s="34" t="s">
        <v>400</v>
      </c>
      <c r="P135" s="114">
        <v>2827.54</v>
      </c>
      <c r="Q135" s="114">
        <v>33930.51</v>
      </c>
      <c r="R135" s="114">
        <v>33930.51</v>
      </c>
      <c r="S135" s="36" t="s">
        <v>1342</v>
      </c>
      <c r="T135" s="38"/>
      <c r="U135" s="28" t="s">
        <v>546</v>
      </c>
      <c r="V135" s="43" t="s">
        <v>378</v>
      </c>
      <c r="W135" s="71" t="s">
        <v>1209</v>
      </c>
      <c r="X135" s="73" t="s">
        <v>70</v>
      </c>
      <c r="Y135" s="248"/>
      <c r="Z135" s="248"/>
      <c r="AA135" s="248"/>
      <c r="AB135" s="248"/>
      <c r="AC135" s="248"/>
      <c r="AD135" s="248"/>
      <c r="AE135" s="248"/>
      <c r="AF135" s="248"/>
      <c r="AG135" s="248"/>
      <c r="AH135" s="248"/>
    </row>
    <row r="136" spans="1:34" ht="33.950000000000003" customHeight="1" x14ac:dyDescent="0.25">
      <c r="A136" s="28" t="s">
        <v>547</v>
      </c>
      <c r="B136" s="28">
        <v>9440192</v>
      </c>
      <c r="C136" s="64" t="s">
        <v>548</v>
      </c>
      <c r="D136" s="30" t="s">
        <v>544</v>
      </c>
      <c r="E136" s="29" t="s">
        <v>549</v>
      </c>
      <c r="F136" s="31" t="s">
        <v>65</v>
      </c>
      <c r="G136" s="31"/>
      <c r="H136" s="33">
        <v>45579</v>
      </c>
      <c r="I136" s="33">
        <v>45943</v>
      </c>
      <c r="J136" s="33" t="s">
        <v>98</v>
      </c>
      <c r="K136" s="34">
        <v>45944</v>
      </c>
      <c r="L136" s="32">
        <v>46308</v>
      </c>
      <c r="M136" s="33">
        <v>49230</v>
      </c>
      <c r="N136" s="34" t="s">
        <v>83</v>
      </c>
      <c r="O136" s="34" t="s">
        <v>67</v>
      </c>
      <c r="P136" s="115">
        <v>6399.64</v>
      </c>
      <c r="Q136" s="115">
        <v>76795.69</v>
      </c>
      <c r="R136" s="115">
        <v>76795.69</v>
      </c>
      <c r="S136" s="36" t="s">
        <v>159</v>
      </c>
      <c r="T136" s="38"/>
      <c r="U136" s="28" t="s">
        <v>160</v>
      </c>
      <c r="V136" s="41" t="s">
        <v>118</v>
      </c>
      <c r="W136" s="41" t="s">
        <v>221</v>
      </c>
      <c r="X136" s="162" t="s">
        <v>1148</v>
      </c>
    </row>
    <row r="137" spans="1:34" ht="47.1" customHeight="1" x14ac:dyDescent="0.25">
      <c r="A137" s="28" t="s">
        <v>550</v>
      </c>
      <c r="B137" s="28">
        <v>9478223</v>
      </c>
      <c r="C137" s="64" t="s">
        <v>551</v>
      </c>
      <c r="D137" s="30" t="s">
        <v>544</v>
      </c>
      <c r="E137" s="29" t="s">
        <v>552</v>
      </c>
      <c r="F137" s="31" t="s">
        <v>65</v>
      </c>
      <c r="G137" s="31"/>
      <c r="H137" s="33">
        <v>45909</v>
      </c>
      <c r="I137" s="40">
        <v>46273</v>
      </c>
      <c r="J137" s="40" t="s">
        <v>98</v>
      </c>
      <c r="K137" s="34"/>
      <c r="L137" s="34"/>
      <c r="M137" s="40">
        <v>49560</v>
      </c>
      <c r="N137" s="34" t="s">
        <v>91</v>
      </c>
      <c r="O137" s="34" t="s">
        <v>67</v>
      </c>
      <c r="P137" s="115">
        <f>Tabela1[[#This Row],[VALOR TOTAL]]/12</f>
        <v>1332.3333333333333</v>
      </c>
      <c r="Q137" s="115">
        <v>15988</v>
      </c>
      <c r="R137" s="115">
        <v>15988</v>
      </c>
      <c r="S137" s="36" t="s">
        <v>159</v>
      </c>
      <c r="T137" s="38"/>
      <c r="U137" s="28" t="s">
        <v>196</v>
      </c>
      <c r="V137" s="41" t="s">
        <v>195</v>
      </c>
      <c r="W137" s="41" t="s">
        <v>70</v>
      </c>
      <c r="X137" s="162" t="s">
        <v>1209</v>
      </c>
    </row>
    <row r="138" spans="1:34" ht="51" customHeight="1" x14ac:dyDescent="0.25">
      <c r="A138" s="146" t="s">
        <v>553</v>
      </c>
      <c r="B138" s="28">
        <v>9472589</v>
      </c>
      <c r="C138" s="152" t="s">
        <v>554</v>
      </c>
      <c r="D138" s="152" t="s">
        <v>555</v>
      </c>
      <c r="E138" s="152" t="s">
        <v>1414</v>
      </c>
      <c r="F138" s="31" t="s">
        <v>65</v>
      </c>
      <c r="G138" s="31"/>
      <c r="H138" s="33">
        <v>45863</v>
      </c>
      <c r="I138" s="40">
        <v>46227</v>
      </c>
      <c r="J138" s="40" t="s">
        <v>98</v>
      </c>
      <c r="K138" s="34"/>
      <c r="L138" s="32"/>
      <c r="M138" s="40">
        <v>49514</v>
      </c>
      <c r="N138" s="165" t="s">
        <v>99</v>
      </c>
      <c r="O138" s="34" t="s">
        <v>67</v>
      </c>
      <c r="P138" s="115">
        <f>7030.4/12</f>
        <v>585.86666666666667</v>
      </c>
      <c r="Q138" s="115">
        <v>7030.4</v>
      </c>
      <c r="R138" s="115">
        <v>7030.4</v>
      </c>
      <c r="S138" s="36" t="s">
        <v>1127</v>
      </c>
      <c r="T138" s="38"/>
      <c r="U138" s="28" t="s">
        <v>174</v>
      </c>
      <c r="V138" s="41" t="s">
        <v>175</v>
      </c>
      <c r="W138" s="41" t="s">
        <v>221</v>
      </c>
      <c r="X138" s="162" t="s">
        <v>1148</v>
      </c>
    </row>
    <row r="139" spans="1:34" ht="54.95" customHeight="1" x14ac:dyDescent="0.25">
      <c r="A139" s="28" t="s">
        <v>557</v>
      </c>
      <c r="B139" s="28">
        <v>9317724</v>
      </c>
      <c r="C139" s="64" t="s">
        <v>558</v>
      </c>
      <c r="D139" s="30" t="s">
        <v>559</v>
      </c>
      <c r="E139" s="29" t="s">
        <v>560</v>
      </c>
      <c r="F139" s="31" t="s">
        <v>65</v>
      </c>
      <c r="G139" s="31"/>
      <c r="H139" s="33">
        <v>44554</v>
      </c>
      <c r="I139" s="33">
        <v>44918</v>
      </c>
      <c r="J139" s="33" t="s">
        <v>98</v>
      </c>
      <c r="K139" s="32">
        <v>46015</v>
      </c>
      <c r="L139" s="32">
        <v>46379</v>
      </c>
      <c r="M139" s="33">
        <v>46379</v>
      </c>
      <c r="N139" s="34" t="s">
        <v>104</v>
      </c>
      <c r="O139" s="34" t="s">
        <v>67</v>
      </c>
      <c r="P139" s="115">
        <f t="shared" ref="P139" si="3">R139/12</f>
        <v>84635.590833333335</v>
      </c>
      <c r="Q139" s="115">
        <v>1015627.08</v>
      </c>
      <c r="R139" s="115">
        <v>1015627.09</v>
      </c>
      <c r="S139" s="36" t="s">
        <v>561</v>
      </c>
      <c r="T139" s="38"/>
      <c r="U139" s="28" t="s">
        <v>419</v>
      </c>
      <c r="V139" s="43" t="s">
        <v>418</v>
      </c>
      <c r="W139" s="41" t="s">
        <v>221</v>
      </c>
      <c r="X139" s="162" t="s">
        <v>1148</v>
      </c>
    </row>
    <row r="140" spans="1:34" ht="47.45" customHeight="1" x14ac:dyDescent="0.25">
      <c r="A140" s="120" t="s">
        <v>1572</v>
      </c>
      <c r="B140" s="120">
        <v>9508309</v>
      </c>
      <c r="C140" s="121" t="s">
        <v>1573</v>
      </c>
      <c r="D140" s="169" t="s">
        <v>1571</v>
      </c>
      <c r="E140" s="122" t="s">
        <v>1574</v>
      </c>
      <c r="F140" s="123" t="s">
        <v>65</v>
      </c>
      <c r="G140" s="103"/>
      <c r="H140" s="104">
        <v>46167</v>
      </c>
      <c r="I140" s="104">
        <v>46350</v>
      </c>
      <c r="J140" s="124" t="s">
        <v>65</v>
      </c>
      <c r="K140" s="105"/>
      <c r="L140" s="105"/>
      <c r="M140" s="124">
        <v>46350</v>
      </c>
      <c r="N140" s="125" t="s">
        <v>152</v>
      </c>
      <c r="O140" s="125" t="s">
        <v>67</v>
      </c>
      <c r="P140" s="151">
        <v>5998</v>
      </c>
      <c r="Q140" s="115">
        <v>35988</v>
      </c>
      <c r="R140" s="126">
        <v>35988</v>
      </c>
      <c r="S140" s="36" t="s">
        <v>159</v>
      </c>
      <c r="T140" s="128"/>
      <c r="U140" s="38" t="s">
        <v>1551</v>
      </c>
      <c r="V140" s="67" t="s">
        <v>1575</v>
      </c>
      <c r="W140" s="52" t="s">
        <v>1148</v>
      </c>
      <c r="X140" s="162" t="s">
        <v>221</v>
      </c>
    </row>
    <row r="141" spans="1:34" ht="51.6" customHeight="1" x14ac:dyDescent="0.25">
      <c r="A141" s="28" t="s">
        <v>562</v>
      </c>
      <c r="B141" s="28">
        <v>9439795</v>
      </c>
      <c r="C141" s="64" t="s">
        <v>563</v>
      </c>
      <c r="D141" s="30" t="s">
        <v>564</v>
      </c>
      <c r="E141" s="29" t="s">
        <v>565</v>
      </c>
      <c r="F141" s="31" t="s">
        <v>65</v>
      </c>
      <c r="G141" s="31"/>
      <c r="H141" s="33">
        <v>45566</v>
      </c>
      <c r="I141" s="33">
        <v>45930</v>
      </c>
      <c r="J141" s="33" t="s">
        <v>98</v>
      </c>
      <c r="K141" s="34">
        <v>45931</v>
      </c>
      <c r="L141" s="32">
        <v>46295</v>
      </c>
      <c r="M141" s="33">
        <v>49217</v>
      </c>
      <c r="N141" s="46" t="s">
        <v>91</v>
      </c>
      <c r="O141" s="46" t="s">
        <v>67</v>
      </c>
      <c r="P141" s="115">
        <f>Tabela1[[#This Row],[VALOR TOTAL]]/12</f>
        <v>14995.307500000001</v>
      </c>
      <c r="Q141" s="115">
        <v>179943.69</v>
      </c>
      <c r="R141" s="115">
        <v>179943.69</v>
      </c>
      <c r="S141" s="36" t="s">
        <v>566</v>
      </c>
      <c r="T141" s="38"/>
      <c r="U141" s="28" t="s">
        <v>188</v>
      </c>
      <c r="V141" s="43" t="s">
        <v>160</v>
      </c>
      <c r="W141" s="41" t="s">
        <v>70</v>
      </c>
      <c r="X141" s="162" t="s">
        <v>1209</v>
      </c>
    </row>
    <row r="142" spans="1:34" s="25" customFormat="1" ht="33.950000000000003" customHeight="1" x14ac:dyDescent="0.25">
      <c r="A142" s="28" t="s">
        <v>567</v>
      </c>
      <c r="B142" s="28">
        <v>9468714</v>
      </c>
      <c r="C142" s="64" t="s">
        <v>568</v>
      </c>
      <c r="D142" s="30" t="s">
        <v>569</v>
      </c>
      <c r="E142" s="29" t="s">
        <v>570</v>
      </c>
      <c r="F142" s="31" t="s">
        <v>65</v>
      </c>
      <c r="G142" s="31"/>
      <c r="H142" s="33">
        <v>45811</v>
      </c>
      <c r="I142" s="40">
        <v>46175</v>
      </c>
      <c r="J142" s="40" t="s">
        <v>98</v>
      </c>
      <c r="K142" s="34">
        <v>46176</v>
      </c>
      <c r="L142" s="32">
        <v>46540</v>
      </c>
      <c r="M142" s="40">
        <v>49462</v>
      </c>
      <c r="N142" s="34" t="s">
        <v>108</v>
      </c>
      <c r="O142" s="34" t="s">
        <v>400</v>
      </c>
      <c r="P142" s="114">
        <v>648.30999999999995</v>
      </c>
      <c r="Q142" s="114">
        <v>7779.83</v>
      </c>
      <c r="R142" s="114">
        <v>7779.83</v>
      </c>
      <c r="S142" s="36" t="s">
        <v>159</v>
      </c>
      <c r="T142" s="38"/>
      <c r="U142" s="28" t="s">
        <v>191</v>
      </c>
      <c r="V142" s="41" t="s">
        <v>118</v>
      </c>
      <c r="W142" s="41" t="s">
        <v>1209</v>
      </c>
      <c r="X142" s="162" t="s">
        <v>70</v>
      </c>
      <c r="Y142" s="248"/>
      <c r="Z142" s="248"/>
      <c r="AA142" s="248"/>
      <c r="AB142" s="248"/>
      <c r="AC142" s="248"/>
      <c r="AD142" s="248"/>
      <c r="AE142" s="248"/>
      <c r="AF142" s="248"/>
      <c r="AG142" s="248"/>
      <c r="AH142" s="248"/>
    </row>
    <row r="143" spans="1:34" ht="24.95" customHeight="1" x14ac:dyDescent="0.25">
      <c r="A143" s="28" t="s">
        <v>1508</v>
      </c>
      <c r="B143" s="28">
        <v>9503552</v>
      </c>
      <c r="C143" s="66" t="s">
        <v>1507</v>
      </c>
      <c r="D143" s="30" t="s">
        <v>1506</v>
      </c>
      <c r="E143" s="29" t="s">
        <v>1509</v>
      </c>
      <c r="F143" s="31" t="s">
        <v>65</v>
      </c>
      <c r="G143" s="48"/>
      <c r="H143" s="40">
        <v>46137</v>
      </c>
      <c r="I143" s="40">
        <v>46501</v>
      </c>
      <c r="J143" s="33" t="s">
        <v>98</v>
      </c>
      <c r="K143" s="46"/>
      <c r="L143" s="37"/>
      <c r="M143" s="33">
        <v>49789</v>
      </c>
      <c r="N143" s="46" t="s">
        <v>130</v>
      </c>
      <c r="O143" s="46" t="s">
        <v>400</v>
      </c>
      <c r="P143" s="116">
        <v>14471.45</v>
      </c>
      <c r="Q143" s="114">
        <v>173657.43</v>
      </c>
      <c r="R143" s="114">
        <v>173657.43</v>
      </c>
      <c r="S143" s="36" t="s">
        <v>124</v>
      </c>
      <c r="T143" s="38"/>
      <c r="U143" s="38" t="s">
        <v>1486</v>
      </c>
      <c r="V143" s="67" t="s">
        <v>1202</v>
      </c>
      <c r="W143" s="52" t="s">
        <v>1209</v>
      </c>
      <c r="X143" s="162" t="s">
        <v>70</v>
      </c>
    </row>
    <row r="144" spans="1:34" ht="29.1" customHeight="1" x14ac:dyDescent="0.25">
      <c r="A144" s="28" t="s">
        <v>571</v>
      </c>
      <c r="B144" s="28">
        <v>9440832</v>
      </c>
      <c r="C144" s="64" t="s">
        <v>572</v>
      </c>
      <c r="D144" s="30" t="s">
        <v>573</v>
      </c>
      <c r="E144" s="29" t="s">
        <v>574</v>
      </c>
      <c r="F144" s="31" t="s">
        <v>65</v>
      </c>
      <c r="G144" s="31"/>
      <c r="H144" s="33">
        <v>45590</v>
      </c>
      <c r="I144" s="33" t="s">
        <v>1455</v>
      </c>
      <c r="J144" s="33" t="s">
        <v>1456</v>
      </c>
      <c r="K144" s="34">
        <v>45955</v>
      </c>
      <c r="L144" s="32">
        <v>46319</v>
      </c>
      <c r="M144" s="33" t="s">
        <v>1457</v>
      </c>
      <c r="N144" s="34" t="s">
        <v>575</v>
      </c>
      <c r="O144" s="34" t="s">
        <v>67</v>
      </c>
      <c r="P144" s="115">
        <v>19317.830000000002</v>
      </c>
      <c r="Q144" s="115">
        <v>231814</v>
      </c>
      <c r="R144" s="115">
        <v>231814</v>
      </c>
      <c r="S144" s="36" t="s">
        <v>576</v>
      </c>
      <c r="T144" s="38"/>
      <c r="U144" s="28" t="s">
        <v>577</v>
      </c>
      <c r="V144" s="41" t="s">
        <v>578</v>
      </c>
      <c r="W144" s="41" t="s">
        <v>221</v>
      </c>
      <c r="X144" s="162" t="s">
        <v>1148</v>
      </c>
    </row>
    <row r="145" spans="1:34" ht="25.5" customHeight="1" x14ac:dyDescent="0.25">
      <c r="A145" s="28" t="s">
        <v>579</v>
      </c>
      <c r="B145" s="28">
        <v>9291832</v>
      </c>
      <c r="C145" s="64" t="s">
        <v>580</v>
      </c>
      <c r="D145" s="30" t="s">
        <v>581</v>
      </c>
      <c r="E145" s="29" t="s">
        <v>582</v>
      </c>
      <c r="F145" s="31" t="s">
        <v>65</v>
      </c>
      <c r="G145" s="48"/>
      <c r="H145" s="40">
        <v>44461</v>
      </c>
      <c r="I145" s="40">
        <v>44825</v>
      </c>
      <c r="J145" s="40" t="s">
        <v>98</v>
      </c>
      <c r="K145" s="37">
        <v>45922</v>
      </c>
      <c r="L145" s="37">
        <v>46286</v>
      </c>
      <c r="M145" s="40">
        <v>46286</v>
      </c>
      <c r="N145" s="46" t="s">
        <v>91</v>
      </c>
      <c r="O145" s="46" t="s">
        <v>67</v>
      </c>
      <c r="P145" s="115">
        <f>Tabela1[[#This Row],[VALOR TOTAL]]/12</f>
        <v>2003316.25</v>
      </c>
      <c r="Q145" s="115">
        <v>24039795</v>
      </c>
      <c r="R145" s="115">
        <v>24039795</v>
      </c>
      <c r="S145" s="36" t="s">
        <v>149</v>
      </c>
      <c r="T145" s="38"/>
      <c r="U145" s="28" t="s">
        <v>132</v>
      </c>
      <c r="V145" s="43" t="s">
        <v>1355</v>
      </c>
      <c r="W145" s="41" t="s">
        <v>70</v>
      </c>
      <c r="X145" s="162" t="s">
        <v>1209</v>
      </c>
    </row>
    <row r="146" spans="1:34" ht="39.6" customHeight="1" x14ac:dyDescent="0.25">
      <c r="A146" s="28" t="s">
        <v>583</v>
      </c>
      <c r="B146" s="28">
        <v>9437075</v>
      </c>
      <c r="C146" s="64" t="s">
        <v>584</v>
      </c>
      <c r="D146" s="30" t="s">
        <v>581</v>
      </c>
      <c r="E146" s="29" t="s">
        <v>585</v>
      </c>
      <c r="F146" s="31" t="s">
        <v>65</v>
      </c>
      <c r="G146" s="31"/>
      <c r="H146" s="33">
        <v>45534</v>
      </c>
      <c r="I146" s="33">
        <v>46628</v>
      </c>
      <c r="J146" s="33" t="s">
        <v>98</v>
      </c>
      <c r="K146" s="34"/>
      <c r="L146" s="32"/>
      <c r="M146" s="33">
        <v>47724</v>
      </c>
      <c r="N146" s="34" t="s">
        <v>190</v>
      </c>
      <c r="O146" s="34" t="s">
        <v>400</v>
      </c>
      <c r="P146" s="115">
        <f>Tabela1[[#This Row],[VALOR ANUAL]]/12</f>
        <v>14550</v>
      </c>
      <c r="Q146" s="115">
        <f>Tabela1[[#This Row],[VALOR TOTAL]]/3</f>
        <v>174600</v>
      </c>
      <c r="R146" s="115">
        <v>523800</v>
      </c>
      <c r="S146" s="36" t="s">
        <v>236</v>
      </c>
      <c r="T146" s="38"/>
      <c r="U146" s="28" t="s">
        <v>338</v>
      </c>
      <c r="V146" s="43" t="s">
        <v>151</v>
      </c>
      <c r="W146" s="41" t="s">
        <v>221</v>
      </c>
      <c r="X146" s="162" t="s">
        <v>1148</v>
      </c>
    </row>
    <row r="147" spans="1:34" ht="48.95" customHeight="1" x14ac:dyDescent="0.25">
      <c r="A147" s="28" t="s">
        <v>586</v>
      </c>
      <c r="B147" s="28">
        <v>9454469</v>
      </c>
      <c r="C147" s="64" t="s">
        <v>587</v>
      </c>
      <c r="D147" s="30" t="s">
        <v>581</v>
      </c>
      <c r="E147" s="29" t="s">
        <v>588</v>
      </c>
      <c r="F147" s="31" t="s">
        <v>65</v>
      </c>
      <c r="G147" s="31"/>
      <c r="H147" s="33">
        <v>45727</v>
      </c>
      <c r="I147" s="40">
        <v>46091</v>
      </c>
      <c r="J147" s="40" t="s">
        <v>98</v>
      </c>
      <c r="K147" s="34">
        <v>46092</v>
      </c>
      <c r="L147" s="32">
        <v>46456</v>
      </c>
      <c r="M147" s="40">
        <v>49378</v>
      </c>
      <c r="N147" s="34" t="s">
        <v>109</v>
      </c>
      <c r="O147" s="34" t="s">
        <v>400</v>
      </c>
      <c r="P147" s="147">
        <v>5466.79</v>
      </c>
      <c r="Q147" s="147">
        <v>65601.429999999993</v>
      </c>
      <c r="R147" s="115">
        <v>65601.429999999993</v>
      </c>
      <c r="S147" s="36" t="s">
        <v>236</v>
      </c>
      <c r="T147" s="38"/>
      <c r="U147" s="28" t="s">
        <v>237</v>
      </c>
      <c r="V147" s="41" t="s">
        <v>241</v>
      </c>
      <c r="W147" s="41" t="s">
        <v>1148</v>
      </c>
      <c r="X147" s="162" t="s">
        <v>221</v>
      </c>
    </row>
    <row r="148" spans="1:34" s="25" customFormat="1" ht="27.95" customHeight="1" x14ac:dyDescent="0.25">
      <c r="A148" s="28" t="s">
        <v>589</v>
      </c>
      <c r="B148" s="28">
        <v>9472931</v>
      </c>
      <c r="C148" s="64" t="s">
        <v>590</v>
      </c>
      <c r="D148" s="30" t="s">
        <v>581</v>
      </c>
      <c r="E148" s="88" t="s">
        <v>1415</v>
      </c>
      <c r="F148" s="31" t="s">
        <v>65</v>
      </c>
      <c r="G148" s="31"/>
      <c r="H148" s="33">
        <v>45866</v>
      </c>
      <c r="I148" s="40">
        <v>46230</v>
      </c>
      <c r="J148" s="40" t="s">
        <v>98</v>
      </c>
      <c r="K148" s="34"/>
      <c r="L148" s="32"/>
      <c r="M148" s="40">
        <v>49517</v>
      </c>
      <c r="N148" s="34" t="s">
        <v>99</v>
      </c>
      <c r="O148" s="34" t="s">
        <v>67</v>
      </c>
      <c r="P148" s="114">
        <v>124645.83</v>
      </c>
      <c r="Q148" s="114">
        <v>1495749.96</v>
      </c>
      <c r="R148" s="114">
        <v>14957499.6</v>
      </c>
      <c r="S148" s="36" t="s">
        <v>149</v>
      </c>
      <c r="T148" s="38"/>
      <c r="U148" s="28" t="s">
        <v>591</v>
      </c>
      <c r="V148" s="41" t="s">
        <v>383</v>
      </c>
      <c r="W148" s="41" t="s">
        <v>1209</v>
      </c>
      <c r="X148" s="162" t="s">
        <v>70</v>
      </c>
      <c r="Y148" s="248"/>
      <c r="Z148" s="248"/>
      <c r="AA148" s="248"/>
      <c r="AB148" s="248"/>
      <c r="AC148" s="248"/>
      <c r="AD148" s="248"/>
      <c r="AE148" s="248"/>
      <c r="AF148" s="248"/>
      <c r="AG148" s="248"/>
      <c r="AH148" s="248"/>
    </row>
    <row r="149" spans="1:34" ht="50.45" customHeight="1" x14ac:dyDescent="0.25">
      <c r="A149" s="28" t="s">
        <v>1138</v>
      </c>
      <c r="B149" s="28">
        <v>9480390</v>
      </c>
      <c r="C149" s="66" t="s">
        <v>1139</v>
      </c>
      <c r="D149" s="30" t="s">
        <v>581</v>
      </c>
      <c r="E149" s="29" t="s">
        <v>1140</v>
      </c>
      <c r="F149" s="31" t="s">
        <v>65</v>
      </c>
      <c r="G149" s="48"/>
      <c r="H149" s="40">
        <v>45939</v>
      </c>
      <c r="I149" s="40">
        <v>46303</v>
      </c>
      <c r="J149" s="40" t="s">
        <v>65</v>
      </c>
      <c r="K149" s="46"/>
      <c r="L149" s="37"/>
      <c r="M149" s="40">
        <v>46303</v>
      </c>
      <c r="N149" s="46" t="s">
        <v>83</v>
      </c>
      <c r="O149" s="46" t="s">
        <v>67</v>
      </c>
      <c r="P149" s="115">
        <f>Tabela1[[#This Row],[VALOR TOTAL]]/12</f>
        <v>327573.64999999997</v>
      </c>
      <c r="Q149" s="115">
        <v>3930883.8</v>
      </c>
      <c r="R149" s="115">
        <v>3930883.8</v>
      </c>
      <c r="S149" s="36" t="s">
        <v>159</v>
      </c>
      <c r="T149" s="38"/>
      <c r="U149" s="38" t="s">
        <v>1412</v>
      </c>
      <c r="V149" s="67" t="s">
        <v>132</v>
      </c>
      <c r="W149" s="41" t="s">
        <v>70</v>
      </c>
      <c r="X149" s="162" t="s">
        <v>1209</v>
      </c>
    </row>
    <row r="150" spans="1:34" ht="33.6" customHeight="1" x14ac:dyDescent="0.25">
      <c r="A150" s="28" t="s">
        <v>1227</v>
      </c>
      <c r="B150" s="28">
        <v>9483051</v>
      </c>
      <c r="C150" s="66" t="s">
        <v>1467</v>
      </c>
      <c r="D150" s="30" t="s">
        <v>581</v>
      </c>
      <c r="E150" s="29" t="s">
        <v>1228</v>
      </c>
      <c r="F150" s="31" t="s">
        <v>65</v>
      </c>
      <c r="G150" s="48"/>
      <c r="H150" s="40">
        <v>45973</v>
      </c>
      <c r="I150" s="40">
        <v>46337</v>
      </c>
      <c r="J150" s="40" t="s">
        <v>98</v>
      </c>
      <c r="K150" s="46"/>
      <c r="L150" s="37"/>
      <c r="M150" s="40">
        <v>49624</v>
      </c>
      <c r="N150" s="46" t="s">
        <v>152</v>
      </c>
      <c r="O150" s="46" t="s">
        <v>67</v>
      </c>
      <c r="P150" s="115">
        <v>3215</v>
      </c>
      <c r="Q150" s="115">
        <v>38580</v>
      </c>
      <c r="R150" s="115">
        <v>38580</v>
      </c>
      <c r="S150" s="36" t="s">
        <v>236</v>
      </c>
      <c r="T150" s="38"/>
      <c r="U150" s="38" t="s">
        <v>237</v>
      </c>
      <c r="V150" s="67" t="s">
        <v>1213</v>
      </c>
      <c r="W150" s="52" t="s">
        <v>221</v>
      </c>
      <c r="X150" s="162" t="s">
        <v>1148</v>
      </c>
    </row>
    <row r="151" spans="1:34" ht="34.5" customHeight="1" x14ac:dyDescent="0.25">
      <c r="A151" s="28" t="s">
        <v>1478</v>
      </c>
      <c r="B151" s="28">
        <v>9501527</v>
      </c>
      <c r="C151" s="66" t="s">
        <v>1479</v>
      </c>
      <c r="D151" s="30" t="s">
        <v>581</v>
      </c>
      <c r="E151" s="29" t="s">
        <v>1480</v>
      </c>
      <c r="F151" s="31" t="s">
        <v>65</v>
      </c>
      <c r="G151" s="48"/>
      <c r="H151" s="40">
        <v>46122</v>
      </c>
      <c r="I151" s="40">
        <v>46486</v>
      </c>
      <c r="J151" s="33" t="s">
        <v>98</v>
      </c>
      <c r="K151" s="46"/>
      <c r="L151" s="37"/>
      <c r="M151" s="33">
        <v>49774</v>
      </c>
      <c r="N151" s="46" t="s">
        <v>130</v>
      </c>
      <c r="O151" s="46" t="s">
        <v>400</v>
      </c>
      <c r="P151" s="151">
        <v>90840</v>
      </c>
      <c r="Q151" s="115">
        <v>1090080</v>
      </c>
      <c r="R151" s="115">
        <v>1090080</v>
      </c>
      <c r="S151" s="36" t="s">
        <v>290</v>
      </c>
      <c r="T151" s="38"/>
      <c r="U151" s="38" t="s">
        <v>1481</v>
      </c>
      <c r="V151" s="67" t="s">
        <v>291</v>
      </c>
      <c r="W151" s="52" t="s">
        <v>70</v>
      </c>
      <c r="X151" s="162" t="s">
        <v>1209</v>
      </c>
    </row>
    <row r="152" spans="1:34" ht="36.75" customHeight="1" x14ac:dyDescent="0.25">
      <c r="A152" s="184">
        <v>9511665</v>
      </c>
      <c r="B152" s="28">
        <v>9511665</v>
      </c>
      <c r="C152" s="66" t="s">
        <v>1594</v>
      </c>
      <c r="D152" s="30" t="s">
        <v>581</v>
      </c>
      <c r="E152" s="29" t="s">
        <v>1595</v>
      </c>
      <c r="F152" s="31" t="s">
        <v>65</v>
      </c>
      <c r="G152" s="48"/>
      <c r="H152" s="40">
        <v>46171</v>
      </c>
      <c r="I152" s="40">
        <v>46535</v>
      </c>
      <c r="J152" s="33" t="s">
        <v>98</v>
      </c>
      <c r="K152" s="46"/>
      <c r="L152" s="37"/>
      <c r="M152" s="33">
        <v>49823</v>
      </c>
      <c r="N152" s="46" t="s">
        <v>197</v>
      </c>
      <c r="O152" s="46" t="s">
        <v>400</v>
      </c>
      <c r="P152" s="115">
        <v>2589811.56</v>
      </c>
      <c r="Q152" s="115">
        <v>31077738.800000001</v>
      </c>
      <c r="R152" s="115">
        <v>31077738.800000001</v>
      </c>
      <c r="S152" s="36" t="s">
        <v>149</v>
      </c>
      <c r="T152" s="38"/>
      <c r="U152" s="38" t="s">
        <v>338</v>
      </c>
      <c r="V152" s="67" t="s">
        <v>150</v>
      </c>
      <c r="W152" s="52" t="s">
        <v>1148</v>
      </c>
      <c r="X152" s="162" t="s">
        <v>221</v>
      </c>
    </row>
    <row r="153" spans="1:34" s="25" customFormat="1" ht="66.95" customHeight="1" x14ac:dyDescent="0.25">
      <c r="A153" s="28" t="s">
        <v>592</v>
      </c>
      <c r="B153" s="28">
        <v>9379422</v>
      </c>
      <c r="C153" s="64" t="s">
        <v>593</v>
      </c>
      <c r="D153" s="30" t="s">
        <v>594</v>
      </c>
      <c r="E153" s="29" t="s">
        <v>595</v>
      </c>
      <c r="F153" s="31" t="s">
        <v>65</v>
      </c>
      <c r="G153" s="31"/>
      <c r="H153" s="33">
        <v>45014</v>
      </c>
      <c r="I153" s="33">
        <v>45379</v>
      </c>
      <c r="J153" s="33" t="s">
        <v>98</v>
      </c>
      <c r="K153" s="32">
        <v>46110</v>
      </c>
      <c r="L153" s="32">
        <v>46474</v>
      </c>
      <c r="M153" s="33">
        <v>46840</v>
      </c>
      <c r="N153" s="34" t="s">
        <v>109</v>
      </c>
      <c r="O153" s="34" t="s">
        <v>400</v>
      </c>
      <c r="P153" s="114">
        <v>185859.37</v>
      </c>
      <c r="Q153" s="114">
        <v>2230312.5</v>
      </c>
      <c r="R153" s="114">
        <v>2230312.5</v>
      </c>
      <c r="S153" s="36" t="s">
        <v>149</v>
      </c>
      <c r="T153" s="38"/>
      <c r="U153" s="28" t="s">
        <v>151</v>
      </c>
      <c r="V153" s="43" t="s">
        <v>383</v>
      </c>
      <c r="W153" s="41" t="s">
        <v>1209</v>
      </c>
      <c r="X153" s="45" t="s">
        <v>70</v>
      </c>
      <c r="Y153" s="248"/>
      <c r="Z153" s="248"/>
      <c r="AA153" s="248"/>
      <c r="AB153" s="248"/>
      <c r="AC153" s="248"/>
      <c r="AD153" s="248"/>
      <c r="AE153" s="248"/>
      <c r="AF153" s="248"/>
      <c r="AG153" s="248"/>
      <c r="AH153" s="248"/>
    </row>
    <row r="154" spans="1:34" ht="34.5" customHeight="1" x14ac:dyDescent="0.25">
      <c r="A154" s="28" t="s">
        <v>596</v>
      </c>
      <c r="B154" s="28">
        <v>9379423</v>
      </c>
      <c r="C154" s="64" t="s">
        <v>593</v>
      </c>
      <c r="D154" s="30" t="s">
        <v>594</v>
      </c>
      <c r="E154" s="29" t="s">
        <v>597</v>
      </c>
      <c r="F154" s="31" t="s">
        <v>65</v>
      </c>
      <c r="G154" s="31"/>
      <c r="H154" s="33">
        <v>45014</v>
      </c>
      <c r="I154" s="33">
        <v>45379</v>
      </c>
      <c r="J154" s="33" t="s">
        <v>98</v>
      </c>
      <c r="K154" s="32">
        <v>46110</v>
      </c>
      <c r="L154" s="32">
        <v>46474</v>
      </c>
      <c r="M154" s="33">
        <v>46474</v>
      </c>
      <c r="N154" s="34" t="s">
        <v>109</v>
      </c>
      <c r="O154" s="34" t="s">
        <v>400</v>
      </c>
      <c r="P154" s="115">
        <f>R154/12</f>
        <v>4261.21</v>
      </c>
      <c r="Q154" s="115">
        <v>51134.52</v>
      </c>
      <c r="R154" s="115">
        <v>51134.52</v>
      </c>
      <c r="S154" s="36" t="s">
        <v>159</v>
      </c>
      <c r="T154" s="38"/>
      <c r="U154" s="28" t="s">
        <v>132</v>
      </c>
      <c r="V154" s="43" t="s">
        <v>1355</v>
      </c>
      <c r="W154" s="41" t="s">
        <v>70</v>
      </c>
      <c r="X154" s="162" t="s">
        <v>1209</v>
      </c>
    </row>
    <row r="155" spans="1:34" ht="35.1" customHeight="1" x14ac:dyDescent="0.25">
      <c r="A155" s="28" t="s">
        <v>598</v>
      </c>
      <c r="B155" s="28">
        <v>9452471</v>
      </c>
      <c r="C155" s="64" t="s">
        <v>599</v>
      </c>
      <c r="D155" s="30" t="s">
        <v>600</v>
      </c>
      <c r="E155" s="29" t="s">
        <v>601</v>
      </c>
      <c r="F155" s="31" t="s">
        <v>65</v>
      </c>
      <c r="G155" s="31"/>
      <c r="H155" s="33">
        <v>45736</v>
      </c>
      <c r="I155" s="40">
        <v>46100</v>
      </c>
      <c r="J155" s="40" t="s">
        <v>98</v>
      </c>
      <c r="K155" s="32">
        <v>46101</v>
      </c>
      <c r="L155" s="32">
        <v>46465</v>
      </c>
      <c r="M155" s="40">
        <v>49387</v>
      </c>
      <c r="N155" s="34" t="s">
        <v>109</v>
      </c>
      <c r="O155" s="34" t="s">
        <v>400</v>
      </c>
      <c r="P155" s="115">
        <f>Tabela1[[#This Row],[VALOR ANUAL]]/12</f>
        <v>15227.735000000001</v>
      </c>
      <c r="Q155" s="115">
        <v>182732.82</v>
      </c>
      <c r="R155" s="115">
        <v>182732.82</v>
      </c>
      <c r="S155" s="36" t="s">
        <v>124</v>
      </c>
      <c r="T155" s="38"/>
      <c r="U155" s="28" t="s">
        <v>118</v>
      </c>
      <c r="V155" s="41" t="s">
        <v>125</v>
      </c>
      <c r="W155" s="41" t="s">
        <v>221</v>
      </c>
      <c r="X155" s="162" t="s">
        <v>1148</v>
      </c>
    </row>
    <row r="156" spans="1:34" ht="69.95" customHeight="1" x14ac:dyDescent="0.25">
      <c r="A156" s="195" t="s">
        <v>1586</v>
      </c>
      <c r="B156" s="195">
        <v>9515012</v>
      </c>
      <c r="C156" s="66" t="s">
        <v>1587</v>
      </c>
      <c r="D156" s="197" t="s">
        <v>1588</v>
      </c>
      <c r="E156" s="198" t="s">
        <v>1589</v>
      </c>
      <c r="F156" s="199" t="s">
        <v>65</v>
      </c>
      <c r="G156" s="200"/>
      <c r="H156" s="201">
        <v>46197</v>
      </c>
      <c r="I156" s="201">
        <v>48022</v>
      </c>
      <c r="J156" s="202" t="s">
        <v>98</v>
      </c>
      <c r="K156" s="203"/>
      <c r="L156" s="203"/>
      <c r="M156" s="202">
        <v>49849</v>
      </c>
      <c r="N156" s="204" t="s">
        <v>108</v>
      </c>
      <c r="O156" s="204" t="s">
        <v>1518</v>
      </c>
      <c r="P156" s="115">
        <v>27066.22</v>
      </c>
      <c r="Q156" s="115">
        <v>324794.64</v>
      </c>
      <c r="R156" s="205">
        <v>1623973.2</v>
      </c>
      <c r="S156" s="36" t="s">
        <v>453</v>
      </c>
      <c r="T156" s="207"/>
      <c r="U156" s="38" t="s">
        <v>185</v>
      </c>
      <c r="V156" s="208" t="s">
        <v>184</v>
      </c>
      <c r="W156" s="52" t="s">
        <v>221</v>
      </c>
      <c r="X156" s="162" t="s">
        <v>1148</v>
      </c>
    </row>
    <row r="157" spans="1:34" ht="39.6" customHeight="1" x14ac:dyDescent="0.25">
      <c r="A157" s="28" t="s">
        <v>1276</v>
      </c>
      <c r="B157" s="28">
        <v>9484348</v>
      </c>
      <c r="C157" s="66" t="s">
        <v>1277</v>
      </c>
      <c r="D157" s="30" t="s">
        <v>1275</v>
      </c>
      <c r="E157" s="29" t="s">
        <v>1278</v>
      </c>
      <c r="F157" s="31" t="s">
        <v>65</v>
      </c>
      <c r="G157" s="48"/>
      <c r="H157" s="40">
        <v>45988</v>
      </c>
      <c r="I157" s="40">
        <v>46352</v>
      </c>
      <c r="J157" s="40" t="s">
        <v>98</v>
      </c>
      <c r="K157" s="46"/>
      <c r="L157" s="37"/>
      <c r="M157" s="40">
        <v>49639</v>
      </c>
      <c r="N157" s="46" t="s">
        <v>152</v>
      </c>
      <c r="O157" s="46" t="s">
        <v>67</v>
      </c>
      <c r="P157" s="115">
        <f>Tabela1[[#This Row],[VALOR ANUAL]]/12</f>
        <v>112.18666666666667</v>
      </c>
      <c r="Q157" s="115">
        <v>1346.24</v>
      </c>
      <c r="R157" s="115">
        <v>1346.24</v>
      </c>
      <c r="S157" s="36" t="s">
        <v>131</v>
      </c>
      <c r="T157" s="38"/>
      <c r="U157" s="38" t="s">
        <v>133</v>
      </c>
      <c r="V157" s="67" t="s">
        <v>1279</v>
      </c>
      <c r="W157" s="52" t="s">
        <v>221</v>
      </c>
      <c r="X157" s="162" t="s">
        <v>1148</v>
      </c>
    </row>
    <row r="158" spans="1:34" ht="27.6" customHeight="1" x14ac:dyDescent="0.25">
      <c r="A158" s="28" t="s">
        <v>602</v>
      </c>
      <c r="B158" s="28">
        <v>9292057</v>
      </c>
      <c r="C158" s="64" t="s">
        <v>603</v>
      </c>
      <c r="D158" s="30" t="s">
        <v>604</v>
      </c>
      <c r="E158" s="29" t="s">
        <v>605</v>
      </c>
      <c r="F158" s="31" t="s">
        <v>65</v>
      </c>
      <c r="G158" s="31"/>
      <c r="H158" s="33">
        <v>44513</v>
      </c>
      <c r="I158" s="33">
        <v>44877</v>
      </c>
      <c r="J158" s="33" t="s">
        <v>98</v>
      </c>
      <c r="K158" s="32">
        <v>45974</v>
      </c>
      <c r="L158" s="32">
        <v>46338</v>
      </c>
      <c r="M158" s="33">
        <v>46338</v>
      </c>
      <c r="N158" s="34" t="s">
        <v>152</v>
      </c>
      <c r="O158" s="34" t="s">
        <v>67</v>
      </c>
      <c r="P158" s="115">
        <f>R158/12</f>
        <v>1227.5516666666667</v>
      </c>
      <c r="Q158" s="115">
        <v>14730.62</v>
      </c>
      <c r="R158" s="115">
        <v>14730.62</v>
      </c>
      <c r="S158" s="36" t="s">
        <v>1233</v>
      </c>
      <c r="T158" s="28"/>
      <c r="U158" s="28" t="s">
        <v>215</v>
      </c>
      <c r="V158" s="41" t="s">
        <v>216</v>
      </c>
      <c r="W158" s="41" t="s">
        <v>70</v>
      </c>
      <c r="X158" s="162" t="s">
        <v>1209</v>
      </c>
    </row>
    <row r="159" spans="1:34" ht="41.45" customHeight="1" x14ac:dyDescent="0.25">
      <c r="A159" s="120" t="s">
        <v>1489</v>
      </c>
      <c r="B159" s="120">
        <v>9502049</v>
      </c>
      <c r="C159" s="66" t="s">
        <v>1490</v>
      </c>
      <c r="D159" s="169" t="s">
        <v>1491</v>
      </c>
      <c r="E159" s="122" t="s">
        <v>1492</v>
      </c>
      <c r="F159" s="123" t="s">
        <v>65</v>
      </c>
      <c r="G159" s="103"/>
      <c r="H159" s="104">
        <v>46136</v>
      </c>
      <c r="I159" s="104">
        <v>46500</v>
      </c>
      <c r="J159" s="124" t="s">
        <v>65</v>
      </c>
      <c r="K159" s="105"/>
      <c r="L159" s="105"/>
      <c r="M159" s="124">
        <v>46500</v>
      </c>
      <c r="N159" s="125" t="s">
        <v>130</v>
      </c>
      <c r="O159" s="125" t="s">
        <v>400</v>
      </c>
      <c r="P159" s="151">
        <v>470</v>
      </c>
      <c r="Q159" s="115">
        <v>5640</v>
      </c>
      <c r="R159" s="126">
        <v>5640</v>
      </c>
      <c r="S159" s="36" t="s">
        <v>278</v>
      </c>
      <c r="T159" s="128"/>
      <c r="U159" s="38" t="s">
        <v>442</v>
      </c>
      <c r="V159" s="67" t="s">
        <v>1493</v>
      </c>
      <c r="W159" s="52" t="s">
        <v>1148</v>
      </c>
      <c r="X159" s="162" t="s">
        <v>221</v>
      </c>
    </row>
    <row r="160" spans="1:34" ht="35.450000000000003" customHeight="1" x14ac:dyDescent="0.25">
      <c r="A160" s="28" t="s">
        <v>606</v>
      </c>
      <c r="B160" s="28">
        <v>9437936</v>
      </c>
      <c r="C160" s="64" t="s">
        <v>607</v>
      </c>
      <c r="D160" s="30" t="s">
        <v>608</v>
      </c>
      <c r="E160" s="29" t="s">
        <v>609</v>
      </c>
      <c r="F160" s="31" t="s">
        <v>65</v>
      </c>
      <c r="G160" s="31"/>
      <c r="H160" s="33">
        <v>45566</v>
      </c>
      <c r="I160" s="33">
        <v>47391</v>
      </c>
      <c r="J160" s="33" t="s">
        <v>98</v>
      </c>
      <c r="K160" s="34"/>
      <c r="L160" s="32"/>
      <c r="M160" s="33">
        <v>49217</v>
      </c>
      <c r="N160" s="34" t="s">
        <v>91</v>
      </c>
      <c r="O160" s="34" t="s">
        <v>610</v>
      </c>
      <c r="P160" s="115">
        <v>20000</v>
      </c>
      <c r="Q160" s="115">
        <v>48000</v>
      </c>
      <c r="R160" s="115">
        <v>240000</v>
      </c>
      <c r="S160" s="36" t="s">
        <v>159</v>
      </c>
      <c r="T160" s="38"/>
      <c r="U160" s="28" t="s">
        <v>160</v>
      </c>
      <c r="V160" s="43" t="s">
        <v>447</v>
      </c>
      <c r="W160" s="41" t="s">
        <v>221</v>
      </c>
      <c r="X160" s="162" t="s">
        <v>1148</v>
      </c>
    </row>
    <row r="161" spans="1:34" s="25" customFormat="1" ht="54.6" customHeight="1" x14ac:dyDescent="0.25">
      <c r="A161" s="28" t="s">
        <v>611</v>
      </c>
      <c r="B161" s="28">
        <v>9326779</v>
      </c>
      <c r="C161" s="64" t="s">
        <v>612</v>
      </c>
      <c r="D161" s="30" t="s">
        <v>613</v>
      </c>
      <c r="E161" s="29" t="s">
        <v>614</v>
      </c>
      <c r="F161" s="31" t="s">
        <v>65</v>
      </c>
      <c r="G161" s="31"/>
      <c r="H161" s="33">
        <v>44646</v>
      </c>
      <c r="I161" s="33">
        <v>45010</v>
      </c>
      <c r="J161" s="33" t="s">
        <v>98</v>
      </c>
      <c r="K161" s="32">
        <v>46107</v>
      </c>
      <c r="L161" s="32">
        <v>46471</v>
      </c>
      <c r="M161" s="33">
        <v>46471</v>
      </c>
      <c r="N161" s="34" t="s">
        <v>109</v>
      </c>
      <c r="O161" s="34" t="s">
        <v>400</v>
      </c>
      <c r="P161" s="114">
        <v>1810.65</v>
      </c>
      <c r="Q161" s="114">
        <v>21727.86</v>
      </c>
      <c r="R161" s="114">
        <v>21727.86</v>
      </c>
      <c r="S161" s="36" t="s">
        <v>356</v>
      </c>
      <c r="T161" s="38"/>
      <c r="U161" s="28" t="s">
        <v>357</v>
      </c>
      <c r="V161" s="43" t="s">
        <v>358</v>
      </c>
      <c r="W161" s="41" t="s">
        <v>1209</v>
      </c>
      <c r="X161" s="162" t="s">
        <v>70</v>
      </c>
      <c r="Y161" s="248"/>
      <c r="Z161" s="248"/>
      <c r="AA161" s="248"/>
      <c r="AB161" s="248"/>
      <c r="AC161" s="248"/>
      <c r="AD161" s="248"/>
      <c r="AE161" s="248"/>
      <c r="AF161" s="248"/>
      <c r="AG161" s="248"/>
      <c r="AH161" s="248"/>
    </row>
    <row r="162" spans="1:34" ht="48.95" customHeight="1" x14ac:dyDescent="0.25">
      <c r="A162" s="28" t="s">
        <v>615</v>
      </c>
      <c r="B162" s="28">
        <v>9451321</v>
      </c>
      <c r="C162" s="64" t="s">
        <v>616</v>
      </c>
      <c r="D162" s="30" t="s">
        <v>617</v>
      </c>
      <c r="E162" s="29" t="s">
        <v>618</v>
      </c>
      <c r="F162" s="31" t="s">
        <v>65</v>
      </c>
      <c r="G162" s="31"/>
      <c r="H162" s="33">
        <v>45706</v>
      </c>
      <c r="I162" s="33">
        <v>47531</v>
      </c>
      <c r="J162" s="33" t="s">
        <v>98</v>
      </c>
      <c r="K162" s="34"/>
      <c r="L162" s="32"/>
      <c r="M162" s="33">
        <v>49357</v>
      </c>
      <c r="N162" s="34" t="s">
        <v>75</v>
      </c>
      <c r="O162" s="34" t="s">
        <v>180</v>
      </c>
      <c r="P162" s="115">
        <f>Tabela1[[#This Row],[VALOR ANUAL]]/12</f>
        <v>3282.8333333333335</v>
      </c>
      <c r="Q162" s="115">
        <f>Tabela1[[#This Row],[VALOR TOTAL]]/5</f>
        <v>39394</v>
      </c>
      <c r="R162" s="115">
        <v>196970</v>
      </c>
      <c r="S162" s="36" t="s">
        <v>183</v>
      </c>
      <c r="T162" s="38"/>
      <c r="U162" s="28" t="s">
        <v>234</v>
      </c>
      <c r="V162" s="41" t="s">
        <v>184</v>
      </c>
      <c r="W162" s="41" t="s">
        <v>70</v>
      </c>
      <c r="X162" s="162" t="s">
        <v>1209</v>
      </c>
    </row>
    <row r="163" spans="1:34" ht="35.450000000000003" customHeight="1" x14ac:dyDescent="0.25">
      <c r="A163" s="28" t="s">
        <v>619</v>
      </c>
      <c r="B163" s="28">
        <v>9396509</v>
      </c>
      <c r="C163" s="64" t="s">
        <v>620</v>
      </c>
      <c r="D163" s="30" t="s">
        <v>621</v>
      </c>
      <c r="E163" s="29" t="s">
        <v>622</v>
      </c>
      <c r="F163" s="48" t="s">
        <v>65</v>
      </c>
      <c r="G163" s="103"/>
      <c r="H163" s="40">
        <v>45211</v>
      </c>
      <c r="I163" s="40">
        <v>46671</v>
      </c>
      <c r="J163" s="40" t="s">
        <v>65</v>
      </c>
      <c r="K163" s="34"/>
      <c r="L163" s="32"/>
      <c r="M163" s="40">
        <v>46671</v>
      </c>
      <c r="N163" s="165" t="s">
        <v>83</v>
      </c>
      <c r="O163" s="34" t="s">
        <v>400</v>
      </c>
      <c r="P163" s="115">
        <f>Tabela1[[#This Row],[VALOR ANUAL]]/12</f>
        <v>3417.1441666666669</v>
      </c>
      <c r="Q163" s="115">
        <f>Tabela1[[#This Row],[VALOR TOTAL]]/4</f>
        <v>41005.730000000003</v>
      </c>
      <c r="R163" s="115">
        <v>164022.92000000001</v>
      </c>
      <c r="S163" s="36" t="s">
        <v>159</v>
      </c>
      <c r="T163" s="38"/>
      <c r="U163" s="28" t="s">
        <v>161</v>
      </c>
      <c r="V163" s="43" t="s">
        <v>448</v>
      </c>
      <c r="W163" s="41" t="s">
        <v>221</v>
      </c>
      <c r="X163" s="162" t="s">
        <v>1148</v>
      </c>
    </row>
    <row r="164" spans="1:34" ht="47.1" customHeight="1" x14ac:dyDescent="0.25">
      <c r="A164" s="28" t="s">
        <v>623</v>
      </c>
      <c r="B164" s="28">
        <v>9402114</v>
      </c>
      <c r="C164" s="64" t="s">
        <v>624</v>
      </c>
      <c r="D164" s="30" t="s">
        <v>625</v>
      </c>
      <c r="E164" s="29" t="s">
        <v>626</v>
      </c>
      <c r="F164" s="31" t="s">
        <v>65</v>
      </c>
      <c r="G164" s="31"/>
      <c r="H164" s="33">
        <v>45280</v>
      </c>
      <c r="I164" s="33">
        <v>45645</v>
      </c>
      <c r="J164" s="33" t="s">
        <v>98</v>
      </c>
      <c r="K164" s="34">
        <v>46011</v>
      </c>
      <c r="L164" s="32">
        <v>46375</v>
      </c>
      <c r="M164" s="33" t="s">
        <v>1458</v>
      </c>
      <c r="N164" s="34" t="s">
        <v>104</v>
      </c>
      <c r="O164" s="42" t="s">
        <v>67</v>
      </c>
      <c r="P164" s="147">
        <v>1156.8900000000001</v>
      </c>
      <c r="Q164" s="147">
        <v>13882.66</v>
      </c>
      <c r="R164" s="115">
        <v>13882.66</v>
      </c>
      <c r="S164" s="36" t="s">
        <v>290</v>
      </c>
      <c r="T164" s="38"/>
      <c r="U164" s="28" t="s">
        <v>627</v>
      </c>
      <c r="V164" s="43" t="s">
        <v>255</v>
      </c>
      <c r="W164" s="41" t="s">
        <v>1148</v>
      </c>
      <c r="X164" s="162" t="s">
        <v>221</v>
      </c>
    </row>
    <row r="165" spans="1:34" ht="53.1" customHeight="1" x14ac:dyDescent="0.25">
      <c r="A165" s="28" t="s">
        <v>628</v>
      </c>
      <c r="B165" s="28">
        <v>9470488</v>
      </c>
      <c r="C165" s="64" t="s">
        <v>629</v>
      </c>
      <c r="D165" s="30" t="s">
        <v>625</v>
      </c>
      <c r="E165" s="29" t="s">
        <v>630</v>
      </c>
      <c r="F165" s="31" t="s">
        <v>65</v>
      </c>
      <c r="G165" s="31"/>
      <c r="H165" s="33">
        <v>45824</v>
      </c>
      <c r="I165" s="40">
        <v>46188</v>
      </c>
      <c r="J165" s="40" t="s">
        <v>98</v>
      </c>
      <c r="K165" s="34">
        <v>46189</v>
      </c>
      <c r="L165" s="32">
        <v>46553</v>
      </c>
      <c r="M165" s="40">
        <v>49475</v>
      </c>
      <c r="N165" s="34" t="s">
        <v>108</v>
      </c>
      <c r="O165" s="34" t="s">
        <v>400</v>
      </c>
      <c r="P165" s="115">
        <v>43821.64</v>
      </c>
      <c r="Q165" s="115">
        <v>525859.69999999995</v>
      </c>
      <c r="R165" s="115">
        <v>525859.69999999995</v>
      </c>
      <c r="S165" s="36" t="s">
        <v>290</v>
      </c>
      <c r="T165" s="38"/>
      <c r="U165" s="28" t="s">
        <v>291</v>
      </c>
      <c r="V165" s="41"/>
      <c r="W165" s="41" t="s">
        <v>70</v>
      </c>
      <c r="X165" s="162" t="s">
        <v>1209</v>
      </c>
    </row>
    <row r="166" spans="1:34" s="25" customFormat="1" ht="47.1" customHeight="1" x14ac:dyDescent="0.25">
      <c r="A166" s="28" t="s">
        <v>631</v>
      </c>
      <c r="B166" s="28">
        <v>9454471</v>
      </c>
      <c r="C166" s="64" t="s">
        <v>632</v>
      </c>
      <c r="D166" s="30" t="s">
        <v>633</v>
      </c>
      <c r="E166" s="29" t="s">
        <v>634</v>
      </c>
      <c r="F166" s="31" t="s">
        <v>65</v>
      </c>
      <c r="G166" s="48"/>
      <c r="H166" s="33">
        <v>45727</v>
      </c>
      <c r="I166" s="40">
        <v>46091</v>
      </c>
      <c r="J166" s="40" t="s">
        <v>98</v>
      </c>
      <c r="K166" s="32">
        <v>46092</v>
      </c>
      <c r="L166" s="32">
        <v>46456</v>
      </c>
      <c r="M166" s="40">
        <v>49378</v>
      </c>
      <c r="N166" s="34" t="s">
        <v>109</v>
      </c>
      <c r="O166" s="34" t="s">
        <v>400</v>
      </c>
      <c r="P166" s="114">
        <v>64065.36</v>
      </c>
      <c r="Q166" s="114">
        <v>768784.32</v>
      </c>
      <c r="R166" s="114">
        <v>7687843.2000000002</v>
      </c>
      <c r="S166" s="36" t="s">
        <v>236</v>
      </c>
      <c r="T166" s="38"/>
      <c r="U166" s="28" t="s">
        <v>237</v>
      </c>
      <c r="V166" s="41" t="s">
        <v>241</v>
      </c>
      <c r="W166" s="41" t="s">
        <v>1209</v>
      </c>
      <c r="X166" s="162" t="s">
        <v>70</v>
      </c>
      <c r="Y166" s="248"/>
      <c r="Z166" s="248"/>
      <c r="AA166" s="248"/>
      <c r="AB166" s="248"/>
      <c r="AC166" s="248"/>
      <c r="AD166" s="248"/>
      <c r="AE166" s="248"/>
      <c r="AF166" s="248"/>
      <c r="AG166" s="248"/>
      <c r="AH166" s="248"/>
    </row>
    <row r="167" spans="1:34" ht="27.95" customHeight="1" x14ac:dyDescent="0.25">
      <c r="A167" s="28" t="s">
        <v>635</v>
      </c>
      <c r="B167" s="28">
        <v>9468363</v>
      </c>
      <c r="C167" s="64" t="s">
        <v>636</v>
      </c>
      <c r="D167" s="30" t="s">
        <v>633</v>
      </c>
      <c r="E167" s="29" t="s">
        <v>637</v>
      </c>
      <c r="F167" s="31" t="s">
        <v>98</v>
      </c>
      <c r="G167" s="31"/>
      <c r="H167" s="33">
        <v>45805</v>
      </c>
      <c r="I167" s="40">
        <v>46169</v>
      </c>
      <c r="J167" s="40" t="s">
        <v>98</v>
      </c>
      <c r="K167" s="32">
        <v>46170</v>
      </c>
      <c r="L167" s="32">
        <v>46534</v>
      </c>
      <c r="M167" s="40">
        <v>49456</v>
      </c>
      <c r="N167" s="34" t="s">
        <v>197</v>
      </c>
      <c r="O167" s="34" t="s">
        <v>400</v>
      </c>
      <c r="P167" s="115">
        <f>Tabela1[[#This Row],[VALOR TOTAL]]/12</f>
        <v>140050</v>
      </c>
      <c r="Q167" s="115">
        <v>1680600</v>
      </c>
      <c r="R167" s="115">
        <v>1680600</v>
      </c>
      <c r="S167" s="36" t="s">
        <v>250</v>
      </c>
      <c r="T167" s="38"/>
      <c r="U167" s="28" t="s">
        <v>244</v>
      </c>
      <c r="V167" s="41" t="s">
        <v>245</v>
      </c>
      <c r="W167" s="41" t="s">
        <v>70</v>
      </c>
      <c r="X167" s="162" t="s">
        <v>1209</v>
      </c>
    </row>
    <row r="168" spans="1:34" ht="43.5" customHeight="1" x14ac:dyDescent="0.25">
      <c r="A168" s="28" t="s">
        <v>1185</v>
      </c>
      <c r="B168" s="28">
        <v>9481268</v>
      </c>
      <c r="C168" s="66" t="s">
        <v>1186</v>
      </c>
      <c r="D168" s="30" t="s">
        <v>1187</v>
      </c>
      <c r="E168" s="29" t="s">
        <v>1447</v>
      </c>
      <c r="F168" s="31" t="s">
        <v>65</v>
      </c>
      <c r="G168" s="48"/>
      <c r="H168" s="40">
        <v>45953</v>
      </c>
      <c r="I168" s="40">
        <v>46317</v>
      </c>
      <c r="J168" s="40" t="s">
        <v>98</v>
      </c>
      <c r="K168" s="37"/>
      <c r="L168" s="37"/>
      <c r="M168" s="40">
        <v>49604</v>
      </c>
      <c r="N168" s="46" t="s">
        <v>83</v>
      </c>
      <c r="O168" s="46" t="s">
        <v>67</v>
      </c>
      <c r="P168" s="115">
        <f>Tabela1[[#This Row],[VALOR TOTAL]]/12</f>
        <v>32475</v>
      </c>
      <c r="Q168" s="115">
        <v>389700</v>
      </c>
      <c r="R168" s="115">
        <v>389700</v>
      </c>
      <c r="S168" s="36" t="s">
        <v>1129</v>
      </c>
      <c r="T168" s="38"/>
      <c r="U168" s="38" t="s">
        <v>863</v>
      </c>
      <c r="V168" s="67" t="s">
        <v>864</v>
      </c>
      <c r="W168" s="28" t="s">
        <v>70</v>
      </c>
      <c r="X168" s="162" t="s">
        <v>1209</v>
      </c>
    </row>
    <row r="169" spans="1:34" ht="50.1" customHeight="1" x14ac:dyDescent="0.25">
      <c r="A169" s="28" t="s">
        <v>638</v>
      </c>
      <c r="B169" s="28">
        <v>9457502</v>
      </c>
      <c r="C169" s="64" t="s">
        <v>639</v>
      </c>
      <c r="D169" s="30" t="s">
        <v>640</v>
      </c>
      <c r="E169" s="29" t="s">
        <v>641</v>
      </c>
      <c r="F169" s="31" t="s">
        <v>65</v>
      </c>
      <c r="G169" s="31"/>
      <c r="H169" s="33">
        <v>45742</v>
      </c>
      <c r="I169" s="33">
        <v>46106</v>
      </c>
      <c r="J169" s="33" t="s">
        <v>98</v>
      </c>
      <c r="K169" s="32">
        <v>46107</v>
      </c>
      <c r="L169" s="32">
        <v>46471</v>
      </c>
      <c r="M169" s="33">
        <v>49393</v>
      </c>
      <c r="N169" s="34" t="s">
        <v>109</v>
      </c>
      <c r="O169" s="34" t="s">
        <v>400</v>
      </c>
      <c r="P169" s="147">
        <v>5223.09</v>
      </c>
      <c r="Q169" s="147">
        <v>62677.09</v>
      </c>
      <c r="R169" s="115">
        <v>62677.09</v>
      </c>
      <c r="S169" s="36" t="s">
        <v>159</v>
      </c>
      <c r="T169" s="38"/>
      <c r="U169" s="28" t="s">
        <v>189</v>
      </c>
      <c r="V169" s="41" t="s">
        <v>161</v>
      </c>
      <c r="W169" s="41" t="s">
        <v>1148</v>
      </c>
      <c r="X169" s="162" t="s">
        <v>221</v>
      </c>
    </row>
    <row r="170" spans="1:34" ht="44.1" customHeight="1" x14ac:dyDescent="0.25">
      <c r="A170" s="120" t="s">
        <v>1564</v>
      </c>
      <c r="B170" s="120">
        <v>9509793</v>
      </c>
      <c r="C170" s="121" t="s">
        <v>1565</v>
      </c>
      <c r="D170" s="169" t="s">
        <v>1566</v>
      </c>
      <c r="E170" s="29" t="s">
        <v>1582</v>
      </c>
      <c r="F170" s="123" t="s">
        <v>65</v>
      </c>
      <c r="G170" s="103"/>
      <c r="H170" s="104">
        <v>46163</v>
      </c>
      <c r="I170" s="104">
        <v>46527</v>
      </c>
      <c r="J170" s="124" t="s">
        <v>65</v>
      </c>
      <c r="K170" s="105"/>
      <c r="L170" s="105"/>
      <c r="M170" s="124">
        <v>46527</v>
      </c>
      <c r="N170" s="125" t="s">
        <v>197</v>
      </c>
      <c r="O170" s="125" t="s">
        <v>400</v>
      </c>
      <c r="P170" s="115">
        <v>514.35</v>
      </c>
      <c r="Q170" s="147">
        <v>6175.2</v>
      </c>
      <c r="R170" s="126">
        <v>6175.2</v>
      </c>
      <c r="S170" s="127" t="s">
        <v>417</v>
      </c>
      <c r="T170" s="128"/>
      <c r="U170" s="128" t="s">
        <v>418</v>
      </c>
      <c r="V170" s="106" t="s">
        <v>1534</v>
      </c>
      <c r="W170" s="129" t="s">
        <v>70</v>
      </c>
      <c r="X170" s="162" t="s">
        <v>1209</v>
      </c>
    </row>
    <row r="171" spans="1:34" ht="37.5" customHeight="1" x14ac:dyDescent="0.25">
      <c r="A171" s="28" t="s">
        <v>643</v>
      </c>
      <c r="B171" s="28">
        <v>9404130</v>
      </c>
      <c r="C171" s="64" t="s">
        <v>644</v>
      </c>
      <c r="D171" s="30" t="s">
        <v>645</v>
      </c>
      <c r="E171" s="29" t="s">
        <v>646</v>
      </c>
      <c r="F171" s="31" t="s">
        <v>65</v>
      </c>
      <c r="G171" s="48"/>
      <c r="H171" s="40">
        <v>45274</v>
      </c>
      <c r="I171" s="40">
        <v>45639</v>
      </c>
      <c r="J171" s="40" t="s">
        <v>98</v>
      </c>
      <c r="K171" s="46">
        <v>46005</v>
      </c>
      <c r="L171" s="37">
        <v>46369</v>
      </c>
      <c r="M171" s="40">
        <v>47100</v>
      </c>
      <c r="N171" s="46" t="s">
        <v>104</v>
      </c>
      <c r="O171" s="46" t="s">
        <v>67</v>
      </c>
      <c r="P171" s="115">
        <f t="shared" ref="P171:P173" si="4">R171/12</f>
        <v>4983.1891666666661</v>
      </c>
      <c r="Q171" s="115">
        <v>59798.27</v>
      </c>
      <c r="R171" s="115">
        <v>59798.27</v>
      </c>
      <c r="S171" s="36" t="s">
        <v>387</v>
      </c>
      <c r="T171" s="38"/>
      <c r="U171" s="28" t="s">
        <v>647</v>
      </c>
      <c r="V171" s="43" t="s">
        <v>69</v>
      </c>
      <c r="W171" s="41" t="s">
        <v>70</v>
      </c>
      <c r="X171" s="162" t="s">
        <v>1209</v>
      </c>
    </row>
    <row r="172" spans="1:34" s="25" customFormat="1" ht="44.1" customHeight="1" x14ac:dyDescent="0.25">
      <c r="A172" s="28" t="s">
        <v>648</v>
      </c>
      <c r="B172" s="28">
        <v>9383296</v>
      </c>
      <c r="C172" s="64" t="s">
        <v>649</v>
      </c>
      <c r="D172" s="30" t="s">
        <v>650</v>
      </c>
      <c r="E172" s="29" t="s">
        <v>651</v>
      </c>
      <c r="F172" s="31" t="s">
        <v>65</v>
      </c>
      <c r="G172" s="31"/>
      <c r="H172" s="33">
        <v>45044</v>
      </c>
      <c r="I172" s="33">
        <v>46139</v>
      </c>
      <c r="J172" s="33" t="s">
        <v>98</v>
      </c>
      <c r="K172" s="34">
        <v>46140</v>
      </c>
      <c r="L172" s="32">
        <v>46504</v>
      </c>
      <c r="M172" s="33">
        <v>46870</v>
      </c>
      <c r="N172" s="34" t="s">
        <v>130</v>
      </c>
      <c r="O172" s="34" t="s">
        <v>400</v>
      </c>
      <c r="P172" s="114">
        <v>60276.67</v>
      </c>
      <c r="Q172" s="114">
        <v>723320.04</v>
      </c>
      <c r="R172" s="114">
        <v>723320.04</v>
      </c>
      <c r="S172" s="36" t="s">
        <v>183</v>
      </c>
      <c r="T172" s="38"/>
      <c r="U172" s="28" t="s">
        <v>184</v>
      </c>
      <c r="V172" s="43" t="s">
        <v>185</v>
      </c>
      <c r="W172" s="41" t="s">
        <v>1209</v>
      </c>
      <c r="X172" s="162" t="s">
        <v>70</v>
      </c>
      <c r="Y172" s="248"/>
      <c r="Z172" s="248"/>
      <c r="AA172" s="248"/>
      <c r="AB172" s="248"/>
      <c r="AC172" s="248"/>
      <c r="AD172" s="248"/>
      <c r="AE172" s="248"/>
      <c r="AF172" s="248"/>
      <c r="AG172" s="248"/>
      <c r="AH172" s="248"/>
    </row>
    <row r="173" spans="1:34" ht="30.6" customHeight="1" x14ac:dyDescent="0.25">
      <c r="A173" s="28" t="s">
        <v>652</v>
      </c>
      <c r="B173" s="28">
        <v>9345457</v>
      </c>
      <c r="C173" s="64" t="s">
        <v>653</v>
      </c>
      <c r="D173" s="30" t="s">
        <v>654</v>
      </c>
      <c r="E173" s="29" t="s">
        <v>655</v>
      </c>
      <c r="F173" s="31" t="s">
        <v>65</v>
      </c>
      <c r="G173" s="31"/>
      <c r="H173" s="33">
        <v>44817</v>
      </c>
      <c r="I173" s="33">
        <v>45181</v>
      </c>
      <c r="J173" s="33" t="s">
        <v>98</v>
      </c>
      <c r="K173" s="32">
        <v>45913</v>
      </c>
      <c r="L173" s="32">
        <v>46277</v>
      </c>
      <c r="M173" s="33">
        <v>46642</v>
      </c>
      <c r="N173" s="34" t="s">
        <v>91</v>
      </c>
      <c r="O173" s="34" t="s">
        <v>67</v>
      </c>
      <c r="P173" s="115">
        <f t="shared" si="4"/>
        <v>2417.12</v>
      </c>
      <c r="Q173" s="115">
        <v>29005.439999999999</v>
      </c>
      <c r="R173" s="115">
        <v>29005.439999999999</v>
      </c>
      <c r="S173" s="36" t="s">
        <v>305</v>
      </c>
      <c r="T173" s="38"/>
      <c r="U173" s="28" t="s">
        <v>77</v>
      </c>
      <c r="V173" s="43" t="s">
        <v>184</v>
      </c>
      <c r="W173" s="41" t="s">
        <v>221</v>
      </c>
      <c r="X173" s="162" t="s">
        <v>1148</v>
      </c>
    </row>
    <row r="174" spans="1:34" ht="35.1" customHeight="1" x14ac:dyDescent="0.25">
      <c r="A174" s="28" t="s">
        <v>656</v>
      </c>
      <c r="B174" s="28">
        <v>9456457</v>
      </c>
      <c r="C174" s="64" t="s">
        <v>1261</v>
      </c>
      <c r="D174" s="30" t="s">
        <v>657</v>
      </c>
      <c r="E174" s="29" t="s">
        <v>658</v>
      </c>
      <c r="F174" s="31" t="s">
        <v>65</v>
      </c>
      <c r="G174" s="31"/>
      <c r="H174" s="33">
        <v>45736</v>
      </c>
      <c r="I174" s="40">
        <v>46100</v>
      </c>
      <c r="J174" s="40" t="s">
        <v>98</v>
      </c>
      <c r="K174" s="34">
        <v>46101</v>
      </c>
      <c r="L174" s="32">
        <v>46465</v>
      </c>
      <c r="M174" s="40">
        <v>49387</v>
      </c>
      <c r="N174" s="34" t="s">
        <v>109</v>
      </c>
      <c r="O174" s="34" t="s">
        <v>400</v>
      </c>
      <c r="P174" s="115">
        <v>1422.35</v>
      </c>
      <c r="Q174" s="115">
        <v>17068.3</v>
      </c>
      <c r="R174" s="115">
        <v>17068.3</v>
      </c>
      <c r="S174" s="36" t="s">
        <v>659</v>
      </c>
      <c r="T174" s="38"/>
      <c r="U174" s="28" t="s">
        <v>660</v>
      </c>
      <c r="V174" s="41" t="s">
        <v>661</v>
      </c>
      <c r="W174" s="41" t="s">
        <v>221</v>
      </c>
      <c r="X174" s="162" t="s">
        <v>1148</v>
      </c>
    </row>
    <row r="175" spans="1:34" ht="35.450000000000003" customHeight="1" x14ac:dyDescent="0.25">
      <c r="A175" s="28" t="s">
        <v>662</v>
      </c>
      <c r="B175" s="28">
        <v>9417596</v>
      </c>
      <c r="C175" s="64" t="s">
        <v>663</v>
      </c>
      <c r="D175" s="30" t="s">
        <v>664</v>
      </c>
      <c r="E175" s="29" t="s">
        <v>665</v>
      </c>
      <c r="F175" s="48" t="s">
        <v>65</v>
      </c>
      <c r="G175" s="48"/>
      <c r="H175" s="40">
        <v>45379</v>
      </c>
      <c r="I175" s="40">
        <v>45743</v>
      </c>
      <c r="J175" s="40" t="s">
        <v>98</v>
      </c>
      <c r="K175" s="34">
        <v>46109</v>
      </c>
      <c r="L175" s="32">
        <v>46473</v>
      </c>
      <c r="M175" s="40">
        <v>47204</v>
      </c>
      <c r="N175" s="34" t="s">
        <v>109</v>
      </c>
      <c r="O175" s="34" t="s">
        <v>400</v>
      </c>
      <c r="P175" s="115">
        <f>Tabela1[[#This Row],[VALOR TOTAL]]/12</f>
        <v>29708.653333333335</v>
      </c>
      <c r="Q175" s="115">
        <v>356503.84</v>
      </c>
      <c r="R175" s="115">
        <v>356503.84</v>
      </c>
      <c r="S175" s="36" t="s">
        <v>105</v>
      </c>
      <c r="T175" s="38" t="s">
        <v>106</v>
      </c>
      <c r="U175" s="28" t="s">
        <v>106</v>
      </c>
      <c r="V175" s="43" t="s">
        <v>666</v>
      </c>
      <c r="W175" s="45" t="s">
        <v>70</v>
      </c>
      <c r="X175" s="162" t="s">
        <v>1209</v>
      </c>
    </row>
    <row r="176" spans="1:34" ht="30.95" customHeight="1" x14ac:dyDescent="0.25">
      <c r="A176" s="28" t="s">
        <v>667</v>
      </c>
      <c r="B176" s="28">
        <v>9459026</v>
      </c>
      <c r="C176" s="64" t="s">
        <v>668</v>
      </c>
      <c r="D176" s="30" t="s">
        <v>669</v>
      </c>
      <c r="E176" s="29" t="s">
        <v>670</v>
      </c>
      <c r="F176" s="31" t="s">
        <v>65</v>
      </c>
      <c r="G176" s="33"/>
      <c r="H176" s="33">
        <v>45751</v>
      </c>
      <c r="I176" s="40">
        <v>46480</v>
      </c>
      <c r="J176" s="40" t="s">
        <v>65</v>
      </c>
      <c r="K176" s="34"/>
      <c r="L176" s="32"/>
      <c r="M176" s="40">
        <v>46480</v>
      </c>
      <c r="N176" s="34" t="s">
        <v>130</v>
      </c>
      <c r="O176" s="34" t="s">
        <v>400</v>
      </c>
      <c r="P176" s="115">
        <v>73409.06</v>
      </c>
      <c r="Q176" s="115">
        <v>880908.73</v>
      </c>
      <c r="R176" s="115">
        <v>880908.73</v>
      </c>
      <c r="S176" s="36" t="s">
        <v>88</v>
      </c>
      <c r="T176" s="38"/>
      <c r="U176" s="28" t="s">
        <v>533</v>
      </c>
      <c r="V176" s="41" t="s">
        <v>534</v>
      </c>
      <c r="W176" s="41" t="s">
        <v>221</v>
      </c>
      <c r="X176" s="162" t="s">
        <v>1148</v>
      </c>
    </row>
    <row r="177" spans="1:34" ht="39" customHeight="1" x14ac:dyDescent="0.25">
      <c r="A177" s="28" t="s">
        <v>674</v>
      </c>
      <c r="B177" s="28">
        <v>9383322</v>
      </c>
      <c r="C177" s="64" t="s">
        <v>675</v>
      </c>
      <c r="D177" s="30" t="s">
        <v>676</v>
      </c>
      <c r="E177" s="29" t="s">
        <v>677</v>
      </c>
      <c r="F177" s="48" t="s">
        <v>65</v>
      </c>
      <c r="G177" s="48"/>
      <c r="H177" s="40">
        <v>45035</v>
      </c>
      <c r="I177" s="40">
        <v>45400</v>
      </c>
      <c r="J177" s="40" t="s">
        <v>98</v>
      </c>
      <c r="K177" s="37">
        <v>46131</v>
      </c>
      <c r="L177" s="37">
        <v>46495</v>
      </c>
      <c r="M177" s="40">
        <v>46861</v>
      </c>
      <c r="N177" s="46" t="s">
        <v>130</v>
      </c>
      <c r="O177" s="46" t="s">
        <v>400</v>
      </c>
      <c r="P177" s="115">
        <f>R177/12</f>
        <v>3749.9325000000003</v>
      </c>
      <c r="Q177" s="115">
        <v>44999.159999999996</v>
      </c>
      <c r="R177" s="115">
        <v>44999.19</v>
      </c>
      <c r="S177" s="36" t="s">
        <v>678</v>
      </c>
      <c r="T177" s="28"/>
      <c r="U177" s="28" t="s">
        <v>679</v>
      </c>
      <c r="V177" s="43" t="s">
        <v>402</v>
      </c>
      <c r="W177" s="41" t="s">
        <v>221</v>
      </c>
      <c r="X177" s="162" t="s">
        <v>1148</v>
      </c>
    </row>
    <row r="178" spans="1:34" ht="44.1" customHeight="1" x14ac:dyDescent="0.25">
      <c r="A178" s="28" t="s">
        <v>680</v>
      </c>
      <c r="B178" s="28">
        <v>9447573</v>
      </c>
      <c r="C178" s="64" t="s">
        <v>681</v>
      </c>
      <c r="D178" s="30" t="s">
        <v>676</v>
      </c>
      <c r="E178" s="29" t="s">
        <v>682</v>
      </c>
      <c r="F178" s="48" t="s">
        <v>65</v>
      </c>
      <c r="G178" s="31"/>
      <c r="H178" s="33">
        <v>45667</v>
      </c>
      <c r="I178" s="33">
        <v>47492</v>
      </c>
      <c r="J178" s="33" t="s">
        <v>98</v>
      </c>
      <c r="K178" s="32"/>
      <c r="L178" s="32"/>
      <c r="M178" s="33">
        <v>49318</v>
      </c>
      <c r="N178" s="46" t="s">
        <v>66</v>
      </c>
      <c r="O178" s="46" t="s">
        <v>180</v>
      </c>
      <c r="P178" s="115">
        <v>1864.83</v>
      </c>
      <c r="Q178" s="115">
        <v>22378</v>
      </c>
      <c r="R178" s="115">
        <v>111890</v>
      </c>
      <c r="S178" s="36" t="s">
        <v>683</v>
      </c>
      <c r="T178" s="38"/>
      <c r="U178" s="28" t="s">
        <v>684</v>
      </c>
      <c r="V178" s="41" t="s">
        <v>685</v>
      </c>
      <c r="W178" s="41" t="s">
        <v>221</v>
      </c>
      <c r="X178" s="162" t="s">
        <v>1148</v>
      </c>
    </row>
    <row r="179" spans="1:34" ht="33.6" customHeight="1" x14ac:dyDescent="0.25">
      <c r="A179" s="28" t="s">
        <v>686</v>
      </c>
      <c r="B179" s="28">
        <v>9376887</v>
      </c>
      <c r="C179" s="64" t="s">
        <v>687</v>
      </c>
      <c r="D179" s="30" t="s">
        <v>688</v>
      </c>
      <c r="E179" s="29" t="s">
        <v>689</v>
      </c>
      <c r="F179" s="31" t="s">
        <v>65</v>
      </c>
      <c r="G179" s="31"/>
      <c r="H179" s="33">
        <v>44999</v>
      </c>
      <c r="I179" s="33">
        <v>45364</v>
      </c>
      <c r="J179" s="33" t="s">
        <v>98</v>
      </c>
      <c r="K179" s="32">
        <v>46095</v>
      </c>
      <c r="L179" s="32">
        <v>46459</v>
      </c>
      <c r="M179" s="33">
        <v>46825</v>
      </c>
      <c r="N179" s="34" t="s">
        <v>109</v>
      </c>
      <c r="O179" s="34" t="s">
        <v>400</v>
      </c>
      <c r="P179" s="115">
        <f>R179/12</f>
        <v>2490</v>
      </c>
      <c r="Q179" s="115">
        <v>29880</v>
      </c>
      <c r="R179" s="115">
        <v>29880</v>
      </c>
      <c r="S179" s="36" t="s">
        <v>1006</v>
      </c>
      <c r="T179" s="38"/>
      <c r="U179" s="28" t="s">
        <v>690</v>
      </c>
      <c r="V179" s="43" t="s">
        <v>1465</v>
      </c>
      <c r="W179" s="162" t="s">
        <v>221</v>
      </c>
      <c r="X179" s="162" t="s">
        <v>1148</v>
      </c>
    </row>
    <row r="180" spans="1:34" ht="31.5" customHeight="1" x14ac:dyDescent="0.25">
      <c r="A180" s="28" t="s">
        <v>1243</v>
      </c>
      <c r="B180" s="28">
        <v>9484136</v>
      </c>
      <c r="C180" s="66" t="s">
        <v>1244</v>
      </c>
      <c r="D180" s="30" t="s">
        <v>1247</v>
      </c>
      <c r="E180" s="29" t="s">
        <v>1245</v>
      </c>
      <c r="F180" s="31" t="s">
        <v>65</v>
      </c>
      <c r="G180" s="48"/>
      <c r="H180" s="40">
        <v>45978</v>
      </c>
      <c r="I180" s="40">
        <v>46342</v>
      </c>
      <c r="J180" s="40" t="s">
        <v>98</v>
      </c>
      <c r="K180" s="37"/>
      <c r="L180" s="37"/>
      <c r="M180" s="40">
        <v>49629</v>
      </c>
      <c r="N180" s="46" t="s">
        <v>152</v>
      </c>
      <c r="O180" s="46" t="s">
        <v>67</v>
      </c>
      <c r="P180" s="115">
        <f>Tabela1[[#This Row],[VALOR TOTAL]]/12</f>
        <v>13322.4</v>
      </c>
      <c r="Q180" s="115">
        <v>159868.79999999999</v>
      </c>
      <c r="R180" s="115">
        <v>159868.79999999999</v>
      </c>
      <c r="S180" s="36" t="s">
        <v>997</v>
      </c>
      <c r="T180" s="38"/>
      <c r="U180" s="38" t="s">
        <v>1248</v>
      </c>
      <c r="V180" s="67" t="s">
        <v>195</v>
      </c>
      <c r="W180" s="52" t="s">
        <v>70</v>
      </c>
      <c r="X180" s="162" t="s">
        <v>1209</v>
      </c>
    </row>
    <row r="181" spans="1:34" ht="36.6" customHeight="1" x14ac:dyDescent="0.25">
      <c r="A181" s="75" t="s">
        <v>1395</v>
      </c>
      <c r="B181" s="75">
        <v>9494509</v>
      </c>
      <c r="C181" s="66" t="s">
        <v>1394</v>
      </c>
      <c r="D181" s="30" t="s">
        <v>1393</v>
      </c>
      <c r="E181" s="83" t="s">
        <v>1396</v>
      </c>
      <c r="F181" s="76" t="s">
        <v>65</v>
      </c>
      <c r="G181" s="77"/>
      <c r="H181" s="78">
        <v>46064</v>
      </c>
      <c r="I181" s="78">
        <v>46428</v>
      </c>
      <c r="J181" s="40" t="s">
        <v>98</v>
      </c>
      <c r="K181" s="79"/>
      <c r="L181" s="79"/>
      <c r="M181" s="78">
        <v>49715</v>
      </c>
      <c r="N181" s="144" t="s">
        <v>75</v>
      </c>
      <c r="O181" s="46" t="s">
        <v>400</v>
      </c>
      <c r="P181" s="147">
        <v>457.5</v>
      </c>
      <c r="Q181" s="147">
        <v>5490</v>
      </c>
      <c r="R181" s="115">
        <v>5490</v>
      </c>
      <c r="S181" s="81" t="s">
        <v>1192</v>
      </c>
      <c r="T181" s="82"/>
      <c r="U181" s="82" t="s">
        <v>291</v>
      </c>
      <c r="V181" s="148" t="s">
        <v>111</v>
      </c>
      <c r="W181" s="149" t="s">
        <v>1148</v>
      </c>
      <c r="X181" s="162" t="s">
        <v>221</v>
      </c>
    </row>
    <row r="182" spans="1:34" ht="41.45" customHeight="1" x14ac:dyDescent="0.25">
      <c r="A182" s="120" t="s">
        <v>1438</v>
      </c>
      <c r="B182" s="120">
        <v>9497081</v>
      </c>
      <c r="C182" s="121" t="s">
        <v>1439</v>
      </c>
      <c r="D182" s="169" t="s">
        <v>1393</v>
      </c>
      <c r="E182" s="122" t="s">
        <v>1440</v>
      </c>
      <c r="F182" s="123" t="s">
        <v>65</v>
      </c>
      <c r="G182" s="103"/>
      <c r="H182" s="104">
        <v>46087</v>
      </c>
      <c r="I182" s="104">
        <v>46451</v>
      </c>
      <c r="J182" s="124" t="s">
        <v>98</v>
      </c>
      <c r="K182" s="105"/>
      <c r="L182" s="105"/>
      <c r="M182" s="124">
        <v>49739</v>
      </c>
      <c r="N182" s="125" t="s">
        <v>109</v>
      </c>
      <c r="O182" s="125" t="s">
        <v>400</v>
      </c>
      <c r="P182" s="151">
        <v>350</v>
      </c>
      <c r="Q182" s="147">
        <v>4200</v>
      </c>
      <c r="R182" s="126">
        <v>4200</v>
      </c>
      <c r="S182" s="127" t="s">
        <v>149</v>
      </c>
      <c r="T182" s="128"/>
      <c r="U182" s="128" t="s">
        <v>1441</v>
      </c>
      <c r="V182" s="106"/>
      <c r="W182" s="129" t="s">
        <v>1148</v>
      </c>
      <c r="X182" s="162" t="s">
        <v>221</v>
      </c>
    </row>
    <row r="183" spans="1:34" ht="42.95" customHeight="1" x14ac:dyDescent="0.25">
      <c r="A183" s="28" t="s">
        <v>691</v>
      </c>
      <c r="B183" s="28">
        <v>9437077</v>
      </c>
      <c r="C183" s="64" t="s">
        <v>692</v>
      </c>
      <c r="D183" s="140" t="s">
        <v>693</v>
      </c>
      <c r="E183" s="29" t="s">
        <v>694</v>
      </c>
      <c r="F183" s="31" t="s">
        <v>65</v>
      </c>
      <c r="G183" s="31"/>
      <c r="H183" s="33">
        <v>45533</v>
      </c>
      <c r="I183" s="33">
        <v>46627</v>
      </c>
      <c r="J183" s="33" t="s">
        <v>98</v>
      </c>
      <c r="K183" s="34"/>
      <c r="L183" s="32"/>
      <c r="M183" s="33">
        <v>47723</v>
      </c>
      <c r="N183" s="34" t="s">
        <v>190</v>
      </c>
      <c r="O183" s="34" t="s">
        <v>400</v>
      </c>
      <c r="P183" s="115">
        <f>R183/12</f>
        <v>33600</v>
      </c>
      <c r="Q183" s="115">
        <v>134400</v>
      </c>
      <c r="R183" s="115">
        <v>403200</v>
      </c>
      <c r="S183" s="36" t="s">
        <v>695</v>
      </c>
      <c r="T183" s="38"/>
      <c r="U183" s="28" t="s">
        <v>338</v>
      </c>
      <c r="V183" s="43" t="s">
        <v>151</v>
      </c>
      <c r="W183" s="134" t="s">
        <v>70</v>
      </c>
      <c r="X183" s="191" t="s">
        <v>1209</v>
      </c>
    </row>
    <row r="184" spans="1:34" ht="44.45" customHeight="1" x14ac:dyDescent="0.25">
      <c r="A184" s="28" t="s">
        <v>1535</v>
      </c>
      <c r="B184" s="28">
        <v>9505094</v>
      </c>
      <c r="C184" s="66" t="s">
        <v>1536</v>
      </c>
      <c r="D184" s="30" t="s">
        <v>1537</v>
      </c>
      <c r="E184" s="29" t="s">
        <v>1538</v>
      </c>
      <c r="F184" s="31" t="s">
        <v>65</v>
      </c>
      <c r="G184" s="48"/>
      <c r="H184" s="40">
        <v>46149</v>
      </c>
      <c r="I184" s="40">
        <v>46513</v>
      </c>
      <c r="J184" s="33" t="s">
        <v>65</v>
      </c>
      <c r="K184" s="46"/>
      <c r="L184" s="37"/>
      <c r="M184" s="33">
        <v>46513</v>
      </c>
      <c r="N184" s="46" t="s">
        <v>197</v>
      </c>
      <c r="O184" s="46" t="s">
        <v>400</v>
      </c>
      <c r="P184" s="151">
        <v>645</v>
      </c>
      <c r="Q184" s="115">
        <v>7740</v>
      </c>
      <c r="R184" s="115">
        <v>7740</v>
      </c>
      <c r="S184" s="36"/>
      <c r="T184" s="38"/>
      <c r="U184" s="38" t="s">
        <v>442</v>
      </c>
      <c r="V184" s="67" t="s">
        <v>1529</v>
      </c>
      <c r="W184" s="52" t="s">
        <v>1209</v>
      </c>
      <c r="X184" s="191" t="s">
        <v>70</v>
      </c>
    </row>
    <row r="185" spans="1:34" ht="35.1" customHeight="1" x14ac:dyDescent="0.25">
      <c r="A185" s="28" t="s">
        <v>1596</v>
      </c>
      <c r="B185" s="28">
        <v>9510052</v>
      </c>
      <c r="C185" s="66" t="s">
        <v>1597</v>
      </c>
      <c r="D185" s="30" t="s">
        <v>1598</v>
      </c>
      <c r="E185" s="29" t="s">
        <v>1599</v>
      </c>
      <c r="F185" s="31" t="s">
        <v>65</v>
      </c>
      <c r="G185" s="48"/>
      <c r="H185" s="40">
        <v>46192</v>
      </c>
      <c r="I185" s="40">
        <v>46374</v>
      </c>
      <c r="J185" s="33" t="s">
        <v>65</v>
      </c>
      <c r="K185" s="37"/>
      <c r="L185" s="37"/>
      <c r="M185" s="33">
        <v>46374</v>
      </c>
      <c r="N185" s="46" t="s">
        <v>104</v>
      </c>
      <c r="O185" s="46" t="s">
        <v>67</v>
      </c>
      <c r="P185" s="115">
        <v>1166.6600000000001</v>
      </c>
      <c r="Q185" s="115">
        <v>7000</v>
      </c>
      <c r="R185" s="115">
        <v>7000</v>
      </c>
      <c r="S185" s="36" t="s">
        <v>159</v>
      </c>
      <c r="T185" s="38"/>
      <c r="U185" s="38" t="s">
        <v>1551</v>
      </c>
      <c r="V185" s="67" t="s">
        <v>1348</v>
      </c>
      <c r="W185" s="52" t="s">
        <v>221</v>
      </c>
      <c r="X185" s="162" t="s">
        <v>1148</v>
      </c>
    </row>
    <row r="186" spans="1:34" ht="35.450000000000003" customHeight="1" x14ac:dyDescent="0.25">
      <c r="A186" s="195" t="s">
        <v>1607</v>
      </c>
      <c r="B186" s="195">
        <v>9517528</v>
      </c>
      <c r="C186" s="196" t="s">
        <v>1606</v>
      </c>
      <c r="D186" s="197" t="s">
        <v>1598</v>
      </c>
      <c r="E186" s="198" t="s">
        <v>1608</v>
      </c>
      <c r="F186" s="199" t="s">
        <v>65</v>
      </c>
      <c r="G186" s="200"/>
      <c r="H186" s="201">
        <v>46210</v>
      </c>
      <c r="I186" s="201">
        <v>46574</v>
      </c>
      <c r="J186" s="202" t="s">
        <v>98</v>
      </c>
      <c r="K186" s="203"/>
      <c r="L186" s="203"/>
      <c r="M186" s="202">
        <v>49862</v>
      </c>
      <c r="N186" s="204" t="s">
        <v>99</v>
      </c>
      <c r="O186" s="204" t="s">
        <v>400</v>
      </c>
      <c r="P186" s="115">
        <v>2115.38</v>
      </c>
      <c r="Q186" s="115">
        <v>25384.65</v>
      </c>
      <c r="R186" s="205">
        <v>25384.65</v>
      </c>
      <c r="S186" s="36" t="s">
        <v>1505</v>
      </c>
      <c r="T186" s="207"/>
      <c r="U186" s="38" t="s">
        <v>168</v>
      </c>
      <c r="V186" s="67" t="s">
        <v>169</v>
      </c>
      <c r="W186" s="52" t="s">
        <v>221</v>
      </c>
      <c r="X186" s="162" t="s">
        <v>1148</v>
      </c>
    </row>
    <row r="187" spans="1:34" ht="36.950000000000003" customHeight="1" x14ac:dyDescent="0.25">
      <c r="A187" s="75" t="s">
        <v>1359</v>
      </c>
      <c r="B187" s="75">
        <v>9493215</v>
      </c>
      <c r="C187" s="80" t="s">
        <v>1360</v>
      </c>
      <c r="D187" s="142" t="s">
        <v>696</v>
      </c>
      <c r="E187" s="83" t="s">
        <v>1361</v>
      </c>
      <c r="F187" s="76" t="s">
        <v>65</v>
      </c>
      <c r="G187" s="77"/>
      <c r="H187" s="78">
        <v>46056</v>
      </c>
      <c r="I187" s="78">
        <v>46420</v>
      </c>
      <c r="J187" s="40" t="s">
        <v>98</v>
      </c>
      <c r="K187" s="144"/>
      <c r="L187" s="79"/>
      <c r="M187" s="78">
        <v>49707</v>
      </c>
      <c r="N187" s="46" t="s">
        <v>75</v>
      </c>
      <c r="O187" s="144" t="s">
        <v>400</v>
      </c>
      <c r="P187" s="115">
        <f>Tabela1[[#This Row],[VALOR ANUAL]]/12</f>
        <v>23933.666666666668</v>
      </c>
      <c r="Q187" s="115">
        <v>287204</v>
      </c>
      <c r="R187" s="115">
        <v>287204</v>
      </c>
      <c r="S187" s="81" t="s">
        <v>1128</v>
      </c>
      <c r="T187" s="82"/>
      <c r="U187" s="82" t="s">
        <v>151</v>
      </c>
      <c r="V187" s="148" t="s">
        <v>1362</v>
      </c>
      <c r="W187" s="149" t="s">
        <v>221</v>
      </c>
      <c r="X187" s="162" t="s">
        <v>1148</v>
      </c>
    </row>
    <row r="188" spans="1:34" ht="39.6" customHeight="1" x14ac:dyDescent="0.25">
      <c r="A188" s="28" t="s">
        <v>697</v>
      </c>
      <c r="B188" s="28">
        <v>9453452</v>
      </c>
      <c r="C188" s="64" t="s">
        <v>698</v>
      </c>
      <c r="D188" s="30" t="s">
        <v>699</v>
      </c>
      <c r="E188" s="29" t="s">
        <v>700</v>
      </c>
      <c r="F188" s="31" t="s">
        <v>65</v>
      </c>
      <c r="G188" s="31"/>
      <c r="H188" s="33">
        <v>45716</v>
      </c>
      <c r="I188" s="33">
        <v>46080</v>
      </c>
      <c r="J188" s="33" t="s">
        <v>98</v>
      </c>
      <c r="K188" s="34">
        <v>46081</v>
      </c>
      <c r="L188" s="32">
        <v>46445</v>
      </c>
      <c r="M188" s="33">
        <v>49367</v>
      </c>
      <c r="N188" s="34" t="s">
        <v>75</v>
      </c>
      <c r="O188" s="34" t="s">
        <v>400</v>
      </c>
      <c r="P188" s="115">
        <f>Tabela1[[#This Row],[VALOR TOTAL]]/12</f>
        <v>965.43</v>
      </c>
      <c r="Q188" s="115">
        <v>11585.16</v>
      </c>
      <c r="R188" s="115">
        <v>11585.16</v>
      </c>
      <c r="S188" s="36" t="s">
        <v>124</v>
      </c>
      <c r="T188" s="38"/>
      <c r="U188" s="28" t="s">
        <v>125</v>
      </c>
      <c r="V188" s="41" t="s">
        <v>118</v>
      </c>
      <c r="W188" s="52" t="s">
        <v>70</v>
      </c>
      <c r="X188" s="162" t="s">
        <v>1209</v>
      </c>
    </row>
    <row r="189" spans="1:34" ht="34.5" customHeight="1" x14ac:dyDescent="0.25">
      <c r="A189" s="184">
        <v>9508039</v>
      </c>
      <c r="B189" s="28">
        <v>9508039</v>
      </c>
      <c r="C189" s="66" t="s">
        <v>1556</v>
      </c>
      <c r="D189" s="30" t="s">
        <v>1555</v>
      </c>
      <c r="E189" s="29" t="s">
        <v>1618</v>
      </c>
      <c r="F189" s="31" t="s">
        <v>65</v>
      </c>
      <c r="G189" s="48"/>
      <c r="H189" s="40">
        <v>46156</v>
      </c>
      <c r="I189" s="40">
        <v>46520</v>
      </c>
      <c r="J189" s="33" t="s">
        <v>65</v>
      </c>
      <c r="K189" s="46"/>
      <c r="L189" s="37"/>
      <c r="M189" s="33">
        <v>46520</v>
      </c>
      <c r="N189" s="46" t="s">
        <v>197</v>
      </c>
      <c r="O189" s="46" t="s">
        <v>400</v>
      </c>
      <c r="P189" s="115">
        <v>10096.9</v>
      </c>
      <c r="Q189" s="115">
        <v>121162.86</v>
      </c>
      <c r="R189" s="115">
        <v>121162.86</v>
      </c>
      <c r="S189" s="36" t="s">
        <v>417</v>
      </c>
      <c r="T189" s="38"/>
      <c r="U189" s="38" t="s">
        <v>418</v>
      </c>
      <c r="V189" s="67" t="s">
        <v>1534</v>
      </c>
      <c r="W189" s="52" t="s">
        <v>221</v>
      </c>
      <c r="X189" s="162" t="s">
        <v>1148</v>
      </c>
    </row>
    <row r="190" spans="1:34" ht="39" customHeight="1" x14ac:dyDescent="0.25">
      <c r="A190" s="184" t="s">
        <v>1615</v>
      </c>
      <c r="B190" s="28">
        <v>9517537</v>
      </c>
      <c r="C190" s="66" t="s">
        <v>1616</v>
      </c>
      <c r="D190" s="30" t="s">
        <v>1555</v>
      </c>
      <c r="E190" s="29" t="s">
        <v>1617</v>
      </c>
      <c r="F190" s="31" t="s">
        <v>65</v>
      </c>
      <c r="G190" s="48"/>
      <c r="H190" s="40">
        <v>46210</v>
      </c>
      <c r="I190" s="40">
        <v>46574</v>
      </c>
      <c r="J190" s="33" t="s">
        <v>65</v>
      </c>
      <c r="K190" s="46"/>
      <c r="L190" s="37"/>
      <c r="M190" s="33">
        <v>46574</v>
      </c>
      <c r="N190" s="46" t="s">
        <v>99</v>
      </c>
      <c r="O190" s="46" t="s">
        <v>400</v>
      </c>
      <c r="P190" s="115">
        <v>4750</v>
      </c>
      <c r="Q190" s="115">
        <v>57000</v>
      </c>
      <c r="R190" s="115">
        <v>57000</v>
      </c>
      <c r="S190" s="36" t="s">
        <v>417</v>
      </c>
      <c r="T190" s="38"/>
      <c r="U190" s="38" t="s">
        <v>418</v>
      </c>
      <c r="V190" s="67" t="s">
        <v>1534</v>
      </c>
      <c r="W190" s="52" t="s">
        <v>70</v>
      </c>
      <c r="X190" s="162" t="s">
        <v>1209</v>
      </c>
    </row>
    <row r="191" spans="1:34" ht="41.45" customHeight="1" x14ac:dyDescent="0.25">
      <c r="A191" s="28" t="s">
        <v>1201</v>
      </c>
      <c r="B191" s="28">
        <v>9481926</v>
      </c>
      <c r="C191" s="66" t="s">
        <v>1200</v>
      </c>
      <c r="D191" s="30" t="s">
        <v>1199</v>
      </c>
      <c r="E191" s="29" t="s">
        <v>1619</v>
      </c>
      <c r="F191" s="31" t="s">
        <v>65</v>
      </c>
      <c r="G191" s="48"/>
      <c r="H191" s="40">
        <v>45968</v>
      </c>
      <c r="I191" s="40">
        <v>46332</v>
      </c>
      <c r="J191" s="40" t="s">
        <v>98</v>
      </c>
      <c r="K191" s="46"/>
      <c r="L191" s="37"/>
      <c r="M191" s="40">
        <v>49619</v>
      </c>
      <c r="N191" s="46" t="s">
        <v>152</v>
      </c>
      <c r="O191" s="46" t="s">
        <v>67</v>
      </c>
      <c r="P191" s="147">
        <v>309.25</v>
      </c>
      <c r="Q191" s="147">
        <v>3711</v>
      </c>
      <c r="R191" s="115">
        <v>3711</v>
      </c>
      <c r="S191" s="36" t="s">
        <v>124</v>
      </c>
      <c r="T191" s="38"/>
      <c r="U191" s="38" t="s">
        <v>118</v>
      </c>
      <c r="V191" s="67" t="s">
        <v>1202</v>
      </c>
      <c r="W191" s="52" t="s">
        <v>1148</v>
      </c>
      <c r="X191" s="162" t="s">
        <v>221</v>
      </c>
    </row>
    <row r="192" spans="1:34" s="25" customFormat="1" ht="42.6" customHeight="1" x14ac:dyDescent="0.25">
      <c r="A192" s="28" t="s">
        <v>1265</v>
      </c>
      <c r="B192" s="28">
        <v>9483043</v>
      </c>
      <c r="C192" s="66" t="s">
        <v>1266</v>
      </c>
      <c r="D192" s="30" t="s">
        <v>701</v>
      </c>
      <c r="E192" s="29" t="s">
        <v>1267</v>
      </c>
      <c r="F192" s="31" t="s">
        <v>65</v>
      </c>
      <c r="G192" s="48"/>
      <c r="H192" s="40">
        <v>45980</v>
      </c>
      <c r="I192" s="40">
        <v>46344</v>
      </c>
      <c r="J192" s="40" t="s">
        <v>98</v>
      </c>
      <c r="K192" s="37"/>
      <c r="L192" s="37"/>
      <c r="M192" s="40">
        <v>49631</v>
      </c>
      <c r="N192" s="46" t="s">
        <v>152</v>
      </c>
      <c r="O192" s="46" t="s">
        <v>67</v>
      </c>
      <c r="P192" s="114">
        <v>938.09</v>
      </c>
      <c r="Q192" s="114">
        <v>11257.08</v>
      </c>
      <c r="R192" s="114">
        <v>112570.8</v>
      </c>
      <c r="S192" s="36" t="s">
        <v>236</v>
      </c>
      <c r="T192" s="38"/>
      <c r="U192" s="38" t="s">
        <v>237</v>
      </c>
      <c r="V192" s="67" t="s">
        <v>1213</v>
      </c>
      <c r="W192" s="52" t="s">
        <v>1209</v>
      </c>
      <c r="X192" s="162" t="s">
        <v>70</v>
      </c>
      <c r="Y192" s="248"/>
      <c r="Z192" s="248"/>
      <c r="AA192" s="248"/>
      <c r="AB192" s="248"/>
      <c r="AC192" s="248"/>
      <c r="AD192" s="248"/>
      <c r="AE192" s="248"/>
      <c r="AF192" s="248"/>
      <c r="AG192" s="248"/>
      <c r="AH192" s="248"/>
    </row>
    <row r="193" spans="1:34" ht="48.95" customHeight="1" x14ac:dyDescent="0.25">
      <c r="A193" s="28" t="s">
        <v>703</v>
      </c>
      <c r="B193" s="28">
        <v>9472975</v>
      </c>
      <c r="C193" s="137" t="s">
        <v>704</v>
      </c>
      <c r="D193" s="30" t="s">
        <v>702</v>
      </c>
      <c r="E193" s="139" t="s">
        <v>705</v>
      </c>
      <c r="F193" s="31" t="s">
        <v>65</v>
      </c>
      <c r="G193" s="31"/>
      <c r="H193" s="33">
        <v>45867</v>
      </c>
      <c r="I193" s="40">
        <v>46231</v>
      </c>
      <c r="J193" s="40" t="s">
        <v>65</v>
      </c>
      <c r="K193" s="32"/>
      <c r="L193" s="32"/>
      <c r="M193" s="40">
        <v>46231</v>
      </c>
      <c r="N193" s="34" t="s">
        <v>99</v>
      </c>
      <c r="O193" s="34" t="s">
        <v>67</v>
      </c>
      <c r="P193" s="115">
        <f>Tabela1[[#This Row],[VALOR TOTAL]]/12</f>
        <v>483.5</v>
      </c>
      <c r="Q193" s="115">
        <v>5802</v>
      </c>
      <c r="R193" s="115">
        <v>5802</v>
      </c>
      <c r="S193" s="36"/>
      <c r="T193" s="38"/>
      <c r="U193" s="28" t="s">
        <v>133</v>
      </c>
      <c r="V193" s="45" t="s">
        <v>144</v>
      </c>
      <c r="W193" s="87" t="s">
        <v>70</v>
      </c>
      <c r="X193" s="162" t="s">
        <v>1209</v>
      </c>
    </row>
    <row r="194" spans="1:34" s="25" customFormat="1" ht="48.95" customHeight="1" x14ac:dyDescent="0.25">
      <c r="A194" s="28" t="s">
        <v>706</v>
      </c>
      <c r="B194" s="28">
        <v>9445764</v>
      </c>
      <c r="C194" s="64" t="s">
        <v>707</v>
      </c>
      <c r="D194" s="30" t="s">
        <v>708</v>
      </c>
      <c r="E194" s="29" t="s">
        <v>709</v>
      </c>
      <c r="F194" s="31" t="s">
        <v>65</v>
      </c>
      <c r="G194" s="31"/>
      <c r="H194" s="33">
        <v>45638</v>
      </c>
      <c r="I194" s="33">
        <v>46002</v>
      </c>
      <c r="J194" s="33" t="s">
        <v>98</v>
      </c>
      <c r="K194" s="32">
        <v>46003</v>
      </c>
      <c r="L194" s="32">
        <v>46367</v>
      </c>
      <c r="M194" s="33">
        <v>49289</v>
      </c>
      <c r="N194" s="34" t="s">
        <v>104</v>
      </c>
      <c r="O194" s="34" t="s">
        <v>67</v>
      </c>
      <c r="P194" s="114">
        <v>967.66</v>
      </c>
      <c r="Q194" s="114">
        <v>11611.92</v>
      </c>
      <c r="R194" s="114">
        <v>116119.2</v>
      </c>
      <c r="S194" s="36" t="s">
        <v>710</v>
      </c>
      <c r="T194" s="38"/>
      <c r="U194" s="28" t="s">
        <v>684</v>
      </c>
      <c r="V194" s="41" t="s">
        <v>685</v>
      </c>
      <c r="W194" s="41" t="s">
        <v>1209</v>
      </c>
      <c r="X194" s="162" t="s">
        <v>70</v>
      </c>
      <c r="Y194" s="248"/>
      <c r="Z194" s="248"/>
      <c r="AA194" s="248"/>
      <c r="AB194" s="248"/>
      <c r="AC194" s="248"/>
      <c r="AD194" s="248"/>
      <c r="AE194" s="248"/>
      <c r="AF194" s="248"/>
      <c r="AG194" s="248"/>
      <c r="AH194" s="248"/>
    </row>
    <row r="195" spans="1:34" ht="35.1" customHeight="1" x14ac:dyDescent="0.25">
      <c r="A195" s="28" t="s">
        <v>711</v>
      </c>
      <c r="B195" s="28">
        <v>9371053</v>
      </c>
      <c r="C195" s="64" t="s">
        <v>712</v>
      </c>
      <c r="D195" s="30" t="s">
        <v>713</v>
      </c>
      <c r="E195" s="29" t="s">
        <v>714</v>
      </c>
      <c r="F195" s="31" t="s">
        <v>65</v>
      </c>
      <c r="G195" s="31"/>
      <c r="H195" s="33">
        <v>44951</v>
      </c>
      <c r="I195" s="33">
        <v>45315</v>
      </c>
      <c r="J195" s="33" t="s">
        <v>98</v>
      </c>
      <c r="K195" s="32">
        <v>46047</v>
      </c>
      <c r="L195" s="32">
        <v>46411</v>
      </c>
      <c r="M195" s="33">
        <v>46776</v>
      </c>
      <c r="N195" s="34" t="s">
        <v>66</v>
      </c>
      <c r="O195" s="34" t="s">
        <v>400</v>
      </c>
      <c r="P195" s="115">
        <f t="shared" ref="P195" si="5">R195/12</f>
        <v>36157.356666666667</v>
      </c>
      <c r="Q195" s="115">
        <v>433888.28</v>
      </c>
      <c r="R195" s="115">
        <v>433888.28</v>
      </c>
      <c r="S195" s="36" t="s">
        <v>159</v>
      </c>
      <c r="T195" s="38"/>
      <c r="U195" s="28" t="s">
        <v>161</v>
      </c>
      <c r="V195" s="43" t="s">
        <v>448</v>
      </c>
      <c r="W195" s="134" t="s">
        <v>70</v>
      </c>
      <c r="X195" s="45" t="s">
        <v>1209</v>
      </c>
    </row>
    <row r="196" spans="1:34" ht="39.6" customHeight="1" x14ac:dyDescent="0.25">
      <c r="A196" s="28" t="s">
        <v>1581</v>
      </c>
      <c r="B196" s="28">
        <v>9440564</v>
      </c>
      <c r="C196" s="64" t="s">
        <v>715</v>
      </c>
      <c r="D196" s="30" t="s">
        <v>716</v>
      </c>
      <c r="E196" s="29" t="s">
        <v>717</v>
      </c>
      <c r="F196" s="31" t="s">
        <v>65</v>
      </c>
      <c r="G196" s="31"/>
      <c r="H196" s="33">
        <v>45581</v>
      </c>
      <c r="I196" s="33">
        <v>45945</v>
      </c>
      <c r="J196" s="33" t="s">
        <v>98</v>
      </c>
      <c r="K196" s="34">
        <v>45946</v>
      </c>
      <c r="L196" s="32">
        <v>46310</v>
      </c>
      <c r="M196" s="33">
        <v>49232</v>
      </c>
      <c r="N196" s="34" t="s">
        <v>83</v>
      </c>
      <c r="O196" s="34" t="s">
        <v>67</v>
      </c>
      <c r="P196" s="115">
        <f>Tabela1[[#This Row],[VALOR ANUAL]]/12</f>
        <v>37665.9375</v>
      </c>
      <c r="Q196" s="115">
        <v>451991.25</v>
      </c>
      <c r="R196" s="115">
        <v>451991.25</v>
      </c>
      <c r="S196" s="36" t="s">
        <v>159</v>
      </c>
      <c r="T196" s="38"/>
      <c r="U196" s="28" t="s">
        <v>642</v>
      </c>
      <c r="V196" s="45" t="s">
        <v>448</v>
      </c>
      <c r="W196" s="41" t="s">
        <v>221</v>
      </c>
      <c r="X196" s="162" t="s">
        <v>1148</v>
      </c>
    </row>
    <row r="197" spans="1:34" ht="29.1" customHeight="1" x14ac:dyDescent="0.25">
      <c r="A197" s="28" t="s">
        <v>1408</v>
      </c>
      <c r="B197" s="28">
        <v>9493179</v>
      </c>
      <c r="C197" s="66" t="s">
        <v>1409</v>
      </c>
      <c r="D197" s="30" t="s">
        <v>1410</v>
      </c>
      <c r="E197" s="29" t="s">
        <v>1411</v>
      </c>
      <c r="F197" s="31" t="s">
        <v>65</v>
      </c>
      <c r="G197" s="48"/>
      <c r="H197" s="40">
        <v>46052</v>
      </c>
      <c r="I197" s="40">
        <v>46416</v>
      </c>
      <c r="J197" s="40" t="s">
        <v>98</v>
      </c>
      <c r="K197" s="46"/>
      <c r="L197" s="37"/>
      <c r="M197" s="40">
        <v>49703</v>
      </c>
      <c r="N197" s="46" t="s">
        <v>66</v>
      </c>
      <c r="O197" s="46" t="s">
        <v>400</v>
      </c>
      <c r="P197" s="147">
        <v>483.33</v>
      </c>
      <c r="Q197" s="147">
        <v>5799.99</v>
      </c>
      <c r="R197" s="115">
        <v>5799.99</v>
      </c>
      <c r="S197" s="36" t="s">
        <v>576</v>
      </c>
      <c r="T197" s="38"/>
      <c r="U197" s="38" t="s">
        <v>347</v>
      </c>
      <c r="V197" s="67" t="s">
        <v>1370</v>
      </c>
      <c r="W197" s="52" t="s">
        <v>1148</v>
      </c>
      <c r="X197" s="162" t="s">
        <v>221</v>
      </c>
    </row>
    <row r="198" spans="1:34" ht="25.5" customHeight="1" x14ac:dyDescent="0.25">
      <c r="A198" s="28" t="s">
        <v>718</v>
      </c>
      <c r="B198" s="28">
        <v>9428207</v>
      </c>
      <c r="C198" s="64" t="s">
        <v>719</v>
      </c>
      <c r="D198" s="30" t="s">
        <v>720</v>
      </c>
      <c r="E198" s="29" t="s">
        <v>721</v>
      </c>
      <c r="F198" s="31" t="s">
        <v>65</v>
      </c>
      <c r="G198" s="31" t="s">
        <v>98</v>
      </c>
      <c r="H198" s="33">
        <v>45447</v>
      </c>
      <c r="I198" s="33">
        <v>45811</v>
      </c>
      <c r="J198" s="33" t="s">
        <v>98</v>
      </c>
      <c r="K198" s="34">
        <v>46177</v>
      </c>
      <c r="L198" s="32">
        <v>46541</v>
      </c>
      <c r="M198" s="33">
        <v>47272</v>
      </c>
      <c r="N198" s="34" t="s">
        <v>108</v>
      </c>
      <c r="O198" s="34" t="s">
        <v>400</v>
      </c>
      <c r="P198" s="115">
        <f>Tabela1[[#This Row],[VALOR TOTAL]]/12</f>
        <v>146973.25666666668</v>
      </c>
      <c r="Q198" s="115">
        <v>1763679.08</v>
      </c>
      <c r="R198" s="115">
        <v>1763679.08</v>
      </c>
      <c r="S198" s="36" t="s">
        <v>305</v>
      </c>
      <c r="T198" s="38"/>
      <c r="U198" s="28" t="s">
        <v>77</v>
      </c>
      <c r="V198" s="43" t="s">
        <v>76</v>
      </c>
      <c r="W198" s="41" t="s">
        <v>70</v>
      </c>
      <c r="X198" s="45" t="s">
        <v>1209</v>
      </c>
    </row>
    <row r="199" spans="1:34" ht="25.5" customHeight="1" x14ac:dyDescent="0.25">
      <c r="A199" s="28" t="s">
        <v>1226</v>
      </c>
      <c r="B199" s="28">
        <v>9483073</v>
      </c>
      <c r="C199" s="66" t="s">
        <v>1367</v>
      </c>
      <c r="D199" s="30" t="s">
        <v>1224</v>
      </c>
      <c r="E199" s="29" t="s">
        <v>1225</v>
      </c>
      <c r="F199" s="31" t="s">
        <v>65</v>
      </c>
      <c r="G199" s="48"/>
      <c r="H199" s="40">
        <v>45973</v>
      </c>
      <c r="I199" s="40">
        <v>46337</v>
      </c>
      <c r="J199" s="40" t="s">
        <v>98</v>
      </c>
      <c r="K199" s="46"/>
      <c r="L199" s="37"/>
      <c r="M199" s="40">
        <v>49624</v>
      </c>
      <c r="N199" s="46" t="s">
        <v>152</v>
      </c>
      <c r="O199" s="46" t="s">
        <v>67</v>
      </c>
      <c r="P199" s="147">
        <v>4119</v>
      </c>
      <c r="Q199" s="147">
        <v>49428</v>
      </c>
      <c r="R199" s="115">
        <v>49428</v>
      </c>
      <c r="S199" s="36" t="s">
        <v>236</v>
      </c>
      <c r="T199" s="38"/>
      <c r="U199" s="38" t="s">
        <v>237</v>
      </c>
      <c r="V199" s="67" t="s">
        <v>1213</v>
      </c>
      <c r="W199" s="52" t="s">
        <v>1148</v>
      </c>
      <c r="X199" s="162" t="s">
        <v>221</v>
      </c>
    </row>
    <row r="200" spans="1:34" ht="54.95" customHeight="1" x14ac:dyDescent="0.25">
      <c r="A200" s="75" t="s">
        <v>1366</v>
      </c>
      <c r="B200" s="75">
        <v>9493222</v>
      </c>
      <c r="C200" s="66" t="s">
        <v>1368</v>
      </c>
      <c r="D200" s="142" t="s">
        <v>1224</v>
      </c>
      <c r="E200" s="83" t="s">
        <v>1369</v>
      </c>
      <c r="F200" s="76" t="s">
        <v>65</v>
      </c>
      <c r="G200" s="77"/>
      <c r="H200" s="78">
        <v>46057</v>
      </c>
      <c r="I200" s="78">
        <v>46421</v>
      </c>
      <c r="J200" s="40" t="s">
        <v>98</v>
      </c>
      <c r="K200" s="144"/>
      <c r="L200" s="79"/>
      <c r="M200" s="78">
        <v>49708</v>
      </c>
      <c r="N200" s="144" t="s">
        <v>75</v>
      </c>
      <c r="O200" s="144" t="s">
        <v>400</v>
      </c>
      <c r="P200" s="115">
        <f>Tabela1[[#This Row],[VALOR TOTAL]]/12</f>
        <v>606.375</v>
      </c>
      <c r="Q200" s="115">
        <v>7276.5</v>
      </c>
      <c r="R200" s="115">
        <v>7276.5</v>
      </c>
      <c r="S200" s="81" t="s">
        <v>124</v>
      </c>
      <c r="T200" s="82"/>
      <c r="U200" s="82" t="s">
        <v>118</v>
      </c>
      <c r="V200" s="148" t="s">
        <v>1202</v>
      </c>
      <c r="W200" s="149" t="s">
        <v>70</v>
      </c>
      <c r="X200" s="162" t="s">
        <v>1209</v>
      </c>
    </row>
    <row r="201" spans="1:34" s="25" customFormat="1" ht="39.6" customHeight="1" x14ac:dyDescent="0.25">
      <c r="A201" s="28" t="s">
        <v>722</v>
      </c>
      <c r="B201" s="28">
        <v>9442810</v>
      </c>
      <c r="C201" s="64" t="s">
        <v>723</v>
      </c>
      <c r="D201" s="30" t="s">
        <v>724</v>
      </c>
      <c r="E201" s="29" t="s">
        <v>725</v>
      </c>
      <c r="F201" s="31" t="s">
        <v>65</v>
      </c>
      <c r="G201" s="31"/>
      <c r="H201" s="33">
        <v>45624</v>
      </c>
      <c r="I201" s="33">
        <v>45988</v>
      </c>
      <c r="J201" s="33" t="s">
        <v>98</v>
      </c>
      <c r="K201" s="34">
        <v>45989</v>
      </c>
      <c r="L201" s="32">
        <v>46353</v>
      </c>
      <c r="M201" s="33">
        <v>49275</v>
      </c>
      <c r="N201" s="34" t="s">
        <v>152</v>
      </c>
      <c r="O201" s="34" t="s">
        <v>67</v>
      </c>
      <c r="P201" s="114">
        <v>157500</v>
      </c>
      <c r="Q201" s="114">
        <v>1890000</v>
      </c>
      <c r="R201" s="114">
        <v>18900000</v>
      </c>
      <c r="S201" s="36" t="s">
        <v>149</v>
      </c>
      <c r="T201" s="38"/>
      <c r="U201" s="28" t="s">
        <v>151</v>
      </c>
      <c r="V201" s="41" t="s">
        <v>338</v>
      </c>
      <c r="W201" s="41" t="s">
        <v>1209</v>
      </c>
      <c r="X201" s="162" t="s">
        <v>70</v>
      </c>
      <c r="Y201" s="248"/>
      <c r="Z201" s="248"/>
      <c r="AA201" s="248"/>
      <c r="AB201" s="248"/>
      <c r="AC201" s="248"/>
      <c r="AD201" s="248"/>
      <c r="AE201" s="248"/>
      <c r="AF201" s="248"/>
      <c r="AG201" s="248"/>
      <c r="AH201" s="248"/>
    </row>
    <row r="202" spans="1:34" ht="48.95" customHeight="1" x14ac:dyDescent="0.25">
      <c r="A202" s="28" t="s">
        <v>726</v>
      </c>
      <c r="B202" s="28">
        <v>9447450</v>
      </c>
      <c r="C202" s="64" t="s">
        <v>727</v>
      </c>
      <c r="D202" s="30" t="s">
        <v>728</v>
      </c>
      <c r="E202" s="29" t="s">
        <v>729</v>
      </c>
      <c r="F202" s="31" t="s">
        <v>65</v>
      </c>
      <c r="G202" s="31"/>
      <c r="H202" s="33">
        <v>45657</v>
      </c>
      <c r="I202" s="33">
        <v>46021</v>
      </c>
      <c r="J202" s="33" t="s">
        <v>98</v>
      </c>
      <c r="K202" s="34">
        <v>46022</v>
      </c>
      <c r="L202" s="32">
        <v>46386</v>
      </c>
      <c r="M202" s="33">
        <v>49308</v>
      </c>
      <c r="N202" s="34" t="s">
        <v>104</v>
      </c>
      <c r="O202" s="34" t="s">
        <v>67</v>
      </c>
      <c r="P202" s="147">
        <v>12615.66</v>
      </c>
      <c r="Q202" s="147">
        <v>151387.92000000001</v>
      </c>
      <c r="R202" s="115">
        <v>151387.92000000001</v>
      </c>
      <c r="S202" s="36" t="s">
        <v>730</v>
      </c>
      <c r="T202" s="38"/>
      <c r="U202" s="28" t="s">
        <v>491</v>
      </c>
      <c r="V202" s="41" t="s">
        <v>731</v>
      </c>
      <c r="W202" s="41" t="s">
        <v>1148</v>
      </c>
      <c r="X202" s="162" t="s">
        <v>221</v>
      </c>
    </row>
    <row r="203" spans="1:34" ht="47.45" customHeight="1" x14ac:dyDescent="0.25">
      <c r="A203" s="28" t="s">
        <v>732</v>
      </c>
      <c r="B203" s="28">
        <v>9396481</v>
      </c>
      <c r="C203" s="64" t="s">
        <v>733</v>
      </c>
      <c r="D203" s="30" t="s">
        <v>1420</v>
      </c>
      <c r="E203" s="29" t="s">
        <v>734</v>
      </c>
      <c r="F203" s="31" t="s">
        <v>65</v>
      </c>
      <c r="G203" s="31"/>
      <c r="H203" s="33">
        <v>45210</v>
      </c>
      <c r="I203" s="33">
        <v>45575</v>
      </c>
      <c r="J203" s="33" t="s">
        <v>98</v>
      </c>
      <c r="K203" s="32">
        <v>45941</v>
      </c>
      <c r="L203" s="32">
        <v>46305</v>
      </c>
      <c r="M203" s="33">
        <v>47036</v>
      </c>
      <c r="N203" s="34" t="s">
        <v>83</v>
      </c>
      <c r="O203" s="34" t="s">
        <v>67</v>
      </c>
      <c r="P203" s="115">
        <f>Tabela1[[#This Row],[VALOR TOTAL]]/12</f>
        <v>4387.9008333333331</v>
      </c>
      <c r="Q203" s="115">
        <v>52654.81</v>
      </c>
      <c r="R203" s="115">
        <v>52654.81</v>
      </c>
      <c r="S203" s="36" t="s">
        <v>576</v>
      </c>
      <c r="T203" s="38"/>
      <c r="U203" s="28" t="s">
        <v>347</v>
      </c>
      <c r="V203" s="43" t="s">
        <v>735</v>
      </c>
      <c r="W203" s="149" t="s">
        <v>70</v>
      </c>
      <c r="X203" s="162" t="s">
        <v>1209</v>
      </c>
    </row>
    <row r="204" spans="1:34" ht="24.6" customHeight="1" x14ac:dyDescent="0.25">
      <c r="A204" s="28" t="s">
        <v>736</v>
      </c>
      <c r="B204" s="28">
        <v>9434179</v>
      </c>
      <c r="C204" s="64" t="s">
        <v>737</v>
      </c>
      <c r="D204" s="30" t="s">
        <v>738</v>
      </c>
      <c r="E204" s="29" t="s">
        <v>739</v>
      </c>
      <c r="F204" s="31" t="s">
        <v>65</v>
      </c>
      <c r="G204" s="31"/>
      <c r="H204" s="33">
        <v>45504</v>
      </c>
      <c r="I204" s="33">
        <v>45868</v>
      </c>
      <c r="J204" s="33" t="s">
        <v>1459</v>
      </c>
      <c r="K204" s="34">
        <v>45869</v>
      </c>
      <c r="L204" s="32">
        <v>46233</v>
      </c>
      <c r="M204" s="33">
        <v>49155</v>
      </c>
      <c r="N204" s="34" t="s">
        <v>99</v>
      </c>
      <c r="O204" s="34" t="s">
        <v>67</v>
      </c>
      <c r="P204" s="115">
        <f>Tabela1[[#This Row],[VALOR ANUAL]]/12</f>
        <v>3218.8166666666671</v>
      </c>
      <c r="Q204" s="115">
        <v>38625.800000000003</v>
      </c>
      <c r="R204" s="115">
        <v>38625.800000000003</v>
      </c>
      <c r="S204" s="59" t="s">
        <v>305</v>
      </c>
      <c r="T204" s="38"/>
      <c r="U204" s="28" t="s">
        <v>234</v>
      </c>
      <c r="V204" s="43" t="s">
        <v>185</v>
      </c>
      <c r="W204" s="41" t="s">
        <v>221</v>
      </c>
      <c r="X204" s="162" t="s">
        <v>1148</v>
      </c>
    </row>
    <row r="205" spans="1:34" ht="64.5" customHeight="1" x14ac:dyDescent="0.25">
      <c r="A205" s="153" t="s">
        <v>1372</v>
      </c>
      <c r="B205" s="28">
        <v>9493151</v>
      </c>
      <c r="C205" s="152" t="s">
        <v>1371</v>
      </c>
      <c r="D205" s="88" t="s">
        <v>1460</v>
      </c>
      <c r="E205" s="139" t="s">
        <v>1416</v>
      </c>
      <c r="F205" s="31" t="s">
        <v>65</v>
      </c>
      <c r="G205" s="48"/>
      <c r="H205" s="40">
        <v>46052</v>
      </c>
      <c r="I205" s="40">
        <v>46416</v>
      </c>
      <c r="J205" s="40" t="s">
        <v>98</v>
      </c>
      <c r="K205" s="46"/>
      <c r="L205" s="37"/>
      <c r="M205" s="40">
        <v>49703</v>
      </c>
      <c r="N205" s="34" t="s">
        <v>66</v>
      </c>
      <c r="O205" s="34" t="s">
        <v>400</v>
      </c>
      <c r="P205" s="115">
        <v>83333.33</v>
      </c>
      <c r="Q205" s="115">
        <v>1000000</v>
      </c>
      <c r="R205" s="115">
        <v>1000000</v>
      </c>
      <c r="S205" s="36" t="s">
        <v>124</v>
      </c>
      <c r="T205" s="38"/>
      <c r="U205" s="87" t="s">
        <v>1373</v>
      </c>
      <c r="V205" s="87" t="s">
        <v>447</v>
      </c>
      <c r="W205" s="87" t="s">
        <v>221</v>
      </c>
      <c r="X205" s="162" t="s">
        <v>1148</v>
      </c>
    </row>
    <row r="206" spans="1:34" s="25" customFormat="1" ht="41.1" customHeight="1" x14ac:dyDescent="0.25">
      <c r="A206" s="75" t="s">
        <v>1389</v>
      </c>
      <c r="B206" s="75">
        <v>9494484</v>
      </c>
      <c r="C206" s="66" t="s">
        <v>1390</v>
      </c>
      <c r="D206" s="29" t="s">
        <v>1391</v>
      </c>
      <c r="E206" s="29" t="s">
        <v>1392</v>
      </c>
      <c r="F206" s="76" t="s">
        <v>65</v>
      </c>
      <c r="G206" s="77"/>
      <c r="H206" s="78">
        <v>46063</v>
      </c>
      <c r="I206" s="78">
        <v>46427</v>
      </c>
      <c r="J206" s="40" t="s">
        <v>98</v>
      </c>
      <c r="K206" s="144"/>
      <c r="L206" s="79"/>
      <c r="M206" s="78">
        <v>49714</v>
      </c>
      <c r="N206" s="144" t="s">
        <v>75</v>
      </c>
      <c r="O206" s="144" t="s">
        <v>400</v>
      </c>
      <c r="P206" s="115">
        <v>41666.660000000003</v>
      </c>
      <c r="Q206" s="115">
        <v>500000</v>
      </c>
      <c r="R206" s="115">
        <v>500000</v>
      </c>
      <c r="S206" s="81" t="s">
        <v>159</v>
      </c>
      <c r="T206" s="82"/>
      <c r="U206" s="82" t="s">
        <v>188</v>
      </c>
      <c r="V206" s="148" t="s">
        <v>447</v>
      </c>
      <c r="W206" s="28" t="s">
        <v>221</v>
      </c>
      <c r="X206" s="162" t="s">
        <v>1621</v>
      </c>
      <c r="Y206" s="248"/>
      <c r="Z206" s="248"/>
      <c r="AA206" s="248"/>
      <c r="AB206" s="248"/>
      <c r="AC206" s="248"/>
      <c r="AD206" s="248"/>
      <c r="AE206" s="248"/>
      <c r="AF206" s="248"/>
      <c r="AG206" s="248"/>
      <c r="AH206" s="248"/>
    </row>
    <row r="207" spans="1:34" ht="35.450000000000003" customHeight="1" x14ac:dyDescent="0.25">
      <c r="A207" s="28" t="s">
        <v>741</v>
      </c>
      <c r="B207" s="28">
        <v>9445743</v>
      </c>
      <c r="C207" s="64" t="s">
        <v>742</v>
      </c>
      <c r="D207" s="29" t="s">
        <v>743</v>
      </c>
      <c r="E207" s="29" t="s">
        <v>744</v>
      </c>
      <c r="F207" s="31" t="s">
        <v>65</v>
      </c>
      <c r="G207" s="31"/>
      <c r="H207" s="33">
        <v>45638</v>
      </c>
      <c r="I207" s="33">
        <v>46002</v>
      </c>
      <c r="J207" s="33" t="s">
        <v>98</v>
      </c>
      <c r="K207" s="34">
        <v>46003</v>
      </c>
      <c r="L207" s="32">
        <v>46367</v>
      </c>
      <c r="M207" s="33">
        <v>49289</v>
      </c>
      <c r="N207" s="34" t="s">
        <v>104</v>
      </c>
      <c r="O207" s="34" t="s">
        <v>67</v>
      </c>
      <c r="P207" s="115">
        <v>4250</v>
      </c>
      <c r="Q207" s="115">
        <v>51000</v>
      </c>
      <c r="R207" s="115">
        <v>51000</v>
      </c>
      <c r="S207" s="36" t="s">
        <v>745</v>
      </c>
      <c r="T207" s="38"/>
      <c r="U207" s="170" t="s">
        <v>110</v>
      </c>
      <c r="V207" s="71" t="s">
        <v>111</v>
      </c>
      <c r="W207" s="71" t="s">
        <v>1209</v>
      </c>
      <c r="X207" s="162" t="s">
        <v>70</v>
      </c>
    </row>
    <row r="208" spans="1:34" ht="35.450000000000003" customHeight="1" x14ac:dyDescent="0.25">
      <c r="A208" s="28" t="s">
        <v>746</v>
      </c>
      <c r="B208" s="28">
        <v>9390348</v>
      </c>
      <c r="C208" s="64" t="s">
        <v>747</v>
      </c>
      <c r="D208" s="30" t="s">
        <v>748</v>
      </c>
      <c r="E208" s="29" t="s">
        <v>749</v>
      </c>
      <c r="F208" s="31" t="s">
        <v>65</v>
      </c>
      <c r="G208" s="31"/>
      <c r="H208" s="33">
        <v>45133</v>
      </c>
      <c r="I208" s="33">
        <v>45498</v>
      </c>
      <c r="J208" s="33" t="s">
        <v>98</v>
      </c>
      <c r="K208" s="32">
        <v>45864</v>
      </c>
      <c r="L208" s="37">
        <v>46228</v>
      </c>
      <c r="M208" s="33">
        <v>46959</v>
      </c>
      <c r="N208" s="46" t="s">
        <v>99</v>
      </c>
      <c r="O208" s="46" t="s">
        <v>67</v>
      </c>
      <c r="P208" s="115">
        <f t="shared" ref="P208:P218" si="6">R208/12</f>
        <v>6351.32</v>
      </c>
      <c r="Q208" s="115">
        <v>76215.839999999997</v>
      </c>
      <c r="R208" s="115">
        <v>76215.839999999997</v>
      </c>
      <c r="S208" s="36" t="s">
        <v>356</v>
      </c>
      <c r="T208" s="38"/>
      <c r="U208" s="28" t="s">
        <v>357</v>
      </c>
      <c r="V208" s="43" t="s">
        <v>358</v>
      </c>
      <c r="W208" s="149" t="s">
        <v>70</v>
      </c>
      <c r="X208" s="45" t="s">
        <v>1209</v>
      </c>
    </row>
    <row r="209" spans="1:34" ht="36" customHeight="1" x14ac:dyDescent="0.25">
      <c r="A209" s="28" t="s">
        <v>750</v>
      </c>
      <c r="B209" s="28">
        <v>9315675</v>
      </c>
      <c r="C209" s="64" t="s">
        <v>751</v>
      </c>
      <c r="D209" s="30" t="s">
        <v>752</v>
      </c>
      <c r="E209" s="29" t="s">
        <v>753</v>
      </c>
      <c r="F209" s="31" t="s">
        <v>65</v>
      </c>
      <c r="G209" s="31"/>
      <c r="H209" s="33">
        <v>44545</v>
      </c>
      <c r="I209" s="33">
        <v>44909</v>
      </c>
      <c r="J209" s="33" t="s">
        <v>98</v>
      </c>
      <c r="K209" s="32">
        <v>46006</v>
      </c>
      <c r="L209" s="37">
        <v>46370</v>
      </c>
      <c r="M209" s="33">
        <v>46370</v>
      </c>
      <c r="N209" s="46" t="s">
        <v>104</v>
      </c>
      <c r="O209" s="46" t="s">
        <v>67</v>
      </c>
      <c r="P209" s="115">
        <f t="shared" si="6"/>
        <v>38662.659166666665</v>
      </c>
      <c r="Q209" s="115">
        <v>463951.91</v>
      </c>
      <c r="R209" s="115">
        <v>463951.91</v>
      </c>
      <c r="S209" s="36" t="s">
        <v>124</v>
      </c>
      <c r="T209" s="28"/>
      <c r="U209" s="28" t="s">
        <v>118</v>
      </c>
      <c r="V209" s="43" t="s">
        <v>191</v>
      </c>
      <c r="W209" s="41" t="s">
        <v>1209</v>
      </c>
      <c r="X209" s="162" t="s">
        <v>70</v>
      </c>
    </row>
    <row r="210" spans="1:34" ht="49.5" customHeight="1" x14ac:dyDescent="0.25">
      <c r="A210" s="28" t="s">
        <v>755</v>
      </c>
      <c r="B210" s="28">
        <v>9445745</v>
      </c>
      <c r="C210" s="64" t="s">
        <v>756</v>
      </c>
      <c r="D210" s="30" t="s">
        <v>757</v>
      </c>
      <c r="E210" s="29" t="s">
        <v>758</v>
      </c>
      <c r="F210" s="31" t="s">
        <v>65</v>
      </c>
      <c r="G210" s="31"/>
      <c r="H210" s="33">
        <v>45642</v>
      </c>
      <c r="I210" s="33">
        <v>46006</v>
      </c>
      <c r="J210" s="33" t="s">
        <v>98</v>
      </c>
      <c r="K210" s="32">
        <v>46007</v>
      </c>
      <c r="L210" s="32">
        <v>46371</v>
      </c>
      <c r="M210" s="33">
        <v>49293</v>
      </c>
      <c r="N210" s="34" t="s">
        <v>104</v>
      </c>
      <c r="O210" s="34" t="s">
        <v>67</v>
      </c>
      <c r="P210" s="115">
        <f>Tabela1[[#This Row],[VALOR ANUAL]]/12</f>
        <v>4487.5</v>
      </c>
      <c r="Q210" s="115">
        <v>53850</v>
      </c>
      <c r="R210" s="115">
        <v>53850</v>
      </c>
      <c r="S210" s="36" t="s">
        <v>745</v>
      </c>
      <c r="T210" s="38"/>
      <c r="U210" s="28" t="s">
        <v>110</v>
      </c>
      <c r="V210" s="41" t="s">
        <v>111</v>
      </c>
      <c r="W210" s="41" t="s">
        <v>221</v>
      </c>
      <c r="X210" s="162" t="s">
        <v>1148</v>
      </c>
    </row>
    <row r="211" spans="1:34" ht="41.1" customHeight="1" x14ac:dyDescent="0.25">
      <c r="A211" s="28" t="s">
        <v>759</v>
      </c>
      <c r="B211" s="28">
        <v>9447300</v>
      </c>
      <c r="C211" s="64" t="s">
        <v>760</v>
      </c>
      <c r="D211" s="30" t="s">
        <v>761</v>
      </c>
      <c r="E211" s="29" t="s">
        <v>762</v>
      </c>
      <c r="F211" s="31" t="s">
        <v>65</v>
      </c>
      <c r="G211" s="31"/>
      <c r="H211" s="33">
        <v>45654</v>
      </c>
      <c r="I211" s="40">
        <v>46018</v>
      </c>
      <c r="J211" s="40" t="s">
        <v>98</v>
      </c>
      <c r="K211" s="32">
        <v>46019</v>
      </c>
      <c r="L211" s="32">
        <v>46383</v>
      </c>
      <c r="M211" s="40">
        <v>49305</v>
      </c>
      <c r="N211" s="34" t="s">
        <v>104</v>
      </c>
      <c r="O211" s="34" t="s">
        <v>67</v>
      </c>
      <c r="P211" s="147">
        <v>1301.6600000000001</v>
      </c>
      <c r="Q211" s="147">
        <v>15619.92</v>
      </c>
      <c r="R211" s="115" t="s">
        <v>763</v>
      </c>
      <c r="S211" s="36" t="s">
        <v>764</v>
      </c>
      <c r="T211" s="38"/>
      <c r="U211" s="28" t="s">
        <v>765</v>
      </c>
      <c r="V211" s="41" t="s">
        <v>766</v>
      </c>
      <c r="W211" s="41" t="s">
        <v>1148</v>
      </c>
      <c r="X211" s="162" t="s">
        <v>221</v>
      </c>
    </row>
    <row r="212" spans="1:34" ht="31.5" customHeight="1" x14ac:dyDescent="0.25">
      <c r="A212" s="28" t="s">
        <v>767</v>
      </c>
      <c r="B212" s="28">
        <v>9468664</v>
      </c>
      <c r="C212" s="64" t="s">
        <v>1365</v>
      </c>
      <c r="D212" s="30" t="s">
        <v>768</v>
      </c>
      <c r="E212" s="29" t="s">
        <v>769</v>
      </c>
      <c r="F212" s="31" t="s">
        <v>65</v>
      </c>
      <c r="G212" s="31"/>
      <c r="H212" s="33">
        <v>45817</v>
      </c>
      <c r="I212" s="40">
        <v>46181</v>
      </c>
      <c r="J212" s="40" t="s">
        <v>98</v>
      </c>
      <c r="K212" s="32">
        <v>46182</v>
      </c>
      <c r="L212" s="32">
        <v>46546</v>
      </c>
      <c r="M212" s="40">
        <v>49468</v>
      </c>
      <c r="N212" s="34" t="s">
        <v>108</v>
      </c>
      <c r="O212" s="34" t="s">
        <v>400</v>
      </c>
      <c r="P212" s="115">
        <f>Tabela1[[#This Row],[VALOR TOTAL]]/12</f>
        <v>4124.5166666666664</v>
      </c>
      <c r="Q212" s="115">
        <v>49494.2</v>
      </c>
      <c r="R212" s="115">
        <v>49494.2</v>
      </c>
      <c r="S212" s="36" t="s">
        <v>159</v>
      </c>
      <c r="T212" s="38"/>
      <c r="U212" s="28" t="s">
        <v>189</v>
      </c>
      <c r="V212" s="41" t="s">
        <v>161</v>
      </c>
      <c r="W212" s="41" t="s">
        <v>70</v>
      </c>
      <c r="X212" s="162" t="s">
        <v>1209</v>
      </c>
    </row>
    <row r="213" spans="1:34" ht="63.6" customHeight="1" x14ac:dyDescent="0.25">
      <c r="A213" s="28" t="s">
        <v>770</v>
      </c>
      <c r="B213" s="28">
        <v>9292814</v>
      </c>
      <c r="C213" s="64" t="s">
        <v>771</v>
      </c>
      <c r="D213" s="30" t="s">
        <v>772</v>
      </c>
      <c r="E213" s="29" t="s">
        <v>773</v>
      </c>
      <c r="F213" s="31" t="s">
        <v>65</v>
      </c>
      <c r="G213" s="31"/>
      <c r="H213" s="33">
        <v>44461</v>
      </c>
      <c r="I213" s="33">
        <v>44825</v>
      </c>
      <c r="J213" s="33" t="s">
        <v>98</v>
      </c>
      <c r="K213" s="32">
        <v>45922</v>
      </c>
      <c r="L213" s="37">
        <v>46286</v>
      </c>
      <c r="M213" s="33">
        <v>46286</v>
      </c>
      <c r="N213" s="46" t="s">
        <v>91</v>
      </c>
      <c r="O213" s="46" t="s">
        <v>67</v>
      </c>
      <c r="P213" s="115">
        <f t="shared" si="6"/>
        <v>887.13166666666666</v>
      </c>
      <c r="Q213" s="115">
        <v>10645.56</v>
      </c>
      <c r="R213" s="115">
        <v>10645.58</v>
      </c>
      <c r="S213" s="36" t="s">
        <v>159</v>
      </c>
      <c r="T213" s="38"/>
      <c r="U213" s="28" t="s">
        <v>161</v>
      </c>
      <c r="V213" s="43" t="s">
        <v>189</v>
      </c>
      <c r="W213" s="41" t="s">
        <v>221</v>
      </c>
      <c r="X213" s="162" t="s">
        <v>1148</v>
      </c>
    </row>
    <row r="214" spans="1:34" ht="44.45" customHeight="1" x14ac:dyDescent="0.25">
      <c r="A214" s="28" t="s">
        <v>774</v>
      </c>
      <c r="B214" s="28">
        <v>9290324</v>
      </c>
      <c r="C214" s="64" t="s">
        <v>775</v>
      </c>
      <c r="D214" s="30" t="s">
        <v>772</v>
      </c>
      <c r="E214" s="29" t="s">
        <v>776</v>
      </c>
      <c r="F214" s="31" t="s">
        <v>65</v>
      </c>
      <c r="G214" s="31"/>
      <c r="H214" s="33">
        <v>44434</v>
      </c>
      <c r="I214" s="33">
        <v>44798</v>
      </c>
      <c r="J214" s="33" t="s">
        <v>98</v>
      </c>
      <c r="K214" s="32">
        <v>45895</v>
      </c>
      <c r="L214" s="32">
        <v>46259</v>
      </c>
      <c r="M214" s="33">
        <v>46259</v>
      </c>
      <c r="N214" s="34" t="s">
        <v>190</v>
      </c>
      <c r="O214" s="46" t="s">
        <v>67</v>
      </c>
      <c r="P214" s="147">
        <v>3522.27</v>
      </c>
      <c r="Q214" s="147">
        <v>42267.27</v>
      </c>
      <c r="R214" s="115">
        <v>42267.27</v>
      </c>
      <c r="S214" s="36" t="s">
        <v>997</v>
      </c>
      <c r="T214" s="38"/>
      <c r="U214" s="28" t="s">
        <v>195</v>
      </c>
      <c r="V214" s="43" t="s">
        <v>196</v>
      </c>
      <c r="W214" s="41" t="s">
        <v>1148</v>
      </c>
      <c r="X214" s="162" t="s">
        <v>221</v>
      </c>
    </row>
    <row r="215" spans="1:34" ht="48" customHeight="1" x14ac:dyDescent="0.25">
      <c r="A215" s="28" t="s">
        <v>777</v>
      </c>
      <c r="B215" s="28">
        <v>9401946</v>
      </c>
      <c r="C215" s="64" t="s">
        <v>778</v>
      </c>
      <c r="D215" s="30" t="s">
        <v>779</v>
      </c>
      <c r="E215" s="29" t="s">
        <v>780</v>
      </c>
      <c r="F215" s="48" t="s">
        <v>65</v>
      </c>
      <c r="G215" s="48"/>
      <c r="H215" s="40">
        <v>45261</v>
      </c>
      <c r="I215" s="40">
        <v>46721</v>
      </c>
      <c r="J215" s="40" t="s">
        <v>65</v>
      </c>
      <c r="K215" s="46"/>
      <c r="L215" s="37"/>
      <c r="M215" s="40">
        <v>46721</v>
      </c>
      <c r="N215" s="46" t="s">
        <v>152</v>
      </c>
      <c r="O215" s="46" t="s">
        <v>400</v>
      </c>
      <c r="P215" s="115">
        <f t="shared" si="6"/>
        <v>25200</v>
      </c>
      <c r="Q215" s="115">
        <v>75600</v>
      </c>
      <c r="R215" s="115">
        <v>302400</v>
      </c>
      <c r="S215" s="36" t="s">
        <v>159</v>
      </c>
      <c r="T215" s="28"/>
      <c r="U215" s="28" t="s">
        <v>1412</v>
      </c>
      <c r="V215" s="43" t="s">
        <v>189</v>
      </c>
      <c r="W215" s="45" t="s">
        <v>1209</v>
      </c>
      <c r="X215" s="162" t="s">
        <v>70</v>
      </c>
    </row>
    <row r="216" spans="1:34" ht="58.5" customHeight="1" x14ac:dyDescent="0.25">
      <c r="A216" s="28" t="s">
        <v>1609</v>
      </c>
      <c r="B216" s="28">
        <v>9517504</v>
      </c>
      <c r="C216" s="66" t="s">
        <v>1610</v>
      </c>
      <c r="D216" s="30" t="s">
        <v>1611</v>
      </c>
      <c r="E216" s="29" t="s">
        <v>1612</v>
      </c>
      <c r="F216" s="31" t="s">
        <v>98</v>
      </c>
      <c r="G216" s="48"/>
      <c r="H216" s="40">
        <v>46210</v>
      </c>
      <c r="I216" s="40">
        <v>46574</v>
      </c>
      <c r="J216" s="33" t="s">
        <v>98</v>
      </c>
      <c r="K216" s="46"/>
      <c r="L216" s="37"/>
      <c r="M216" s="33" t="s">
        <v>1613</v>
      </c>
      <c r="N216" s="46" t="s">
        <v>99</v>
      </c>
      <c r="O216" s="46" t="s">
        <v>400</v>
      </c>
      <c r="P216" s="115">
        <v>3832</v>
      </c>
      <c r="Q216" s="115">
        <v>45984</v>
      </c>
      <c r="R216" s="115">
        <v>45984</v>
      </c>
      <c r="S216" s="36" t="s">
        <v>1614</v>
      </c>
      <c r="T216" s="38"/>
      <c r="U216" s="38" t="s">
        <v>297</v>
      </c>
      <c r="V216" s="67" t="s">
        <v>358</v>
      </c>
      <c r="W216" s="52" t="s">
        <v>1148</v>
      </c>
      <c r="X216" s="162" t="s">
        <v>221</v>
      </c>
    </row>
    <row r="217" spans="1:34" ht="45.6" customHeight="1" x14ac:dyDescent="0.25">
      <c r="A217" s="184">
        <v>950569826</v>
      </c>
      <c r="B217" s="28">
        <v>9505698</v>
      </c>
      <c r="C217" s="66" t="s">
        <v>1530</v>
      </c>
      <c r="D217" s="30" t="s">
        <v>1531</v>
      </c>
      <c r="E217" s="29" t="s">
        <v>1532</v>
      </c>
      <c r="F217" s="31" t="s">
        <v>65</v>
      </c>
      <c r="G217" s="48"/>
      <c r="H217" s="40">
        <v>46149</v>
      </c>
      <c r="I217" s="40">
        <v>46513</v>
      </c>
      <c r="J217" s="33" t="s">
        <v>65</v>
      </c>
      <c r="K217" s="46"/>
      <c r="L217" s="37"/>
      <c r="M217" s="33">
        <v>46513</v>
      </c>
      <c r="N217" s="46" t="s">
        <v>197</v>
      </c>
      <c r="O217" s="46" t="s">
        <v>400</v>
      </c>
      <c r="P217" s="183">
        <v>19288.46</v>
      </c>
      <c r="Q217" s="115">
        <v>231461.55</v>
      </c>
      <c r="R217" s="115">
        <v>231461.55</v>
      </c>
      <c r="S217" s="36" t="s">
        <v>1533</v>
      </c>
      <c r="T217" s="38"/>
      <c r="U217" s="38" t="s">
        <v>418</v>
      </c>
      <c r="V217" s="67" t="s">
        <v>1534</v>
      </c>
      <c r="W217" s="52" t="s">
        <v>1209</v>
      </c>
      <c r="X217" s="162" t="s">
        <v>70</v>
      </c>
    </row>
    <row r="218" spans="1:34" ht="36.6" customHeight="1" x14ac:dyDescent="0.25">
      <c r="A218" s="28" t="s">
        <v>781</v>
      </c>
      <c r="B218" s="28">
        <v>9376899</v>
      </c>
      <c r="C218" s="64" t="s">
        <v>782</v>
      </c>
      <c r="D218" s="30" t="s">
        <v>783</v>
      </c>
      <c r="E218" s="29" t="s">
        <v>784</v>
      </c>
      <c r="F218" s="48" t="s">
        <v>65</v>
      </c>
      <c r="G218" s="48" t="s">
        <v>98</v>
      </c>
      <c r="H218" s="40">
        <v>45003</v>
      </c>
      <c r="I218" s="40">
        <v>45733</v>
      </c>
      <c r="J218" s="40" t="s">
        <v>98</v>
      </c>
      <c r="K218" s="34">
        <v>45734</v>
      </c>
      <c r="L218" s="32">
        <v>46463</v>
      </c>
      <c r="M218" s="40">
        <v>46463</v>
      </c>
      <c r="N218" s="34" t="s">
        <v>109</v>
      </c>
      <c r="O218" s="34" t="s">
        <v>400</v>
      </c>
      <c r="P218" s="115">
        <f t="shared" si="6"/>
        <v>107748.22499999999</v>
      </c>
      <c r="Q218" s="115">
        <v>1292978.7</v>
      </c>
      <c r="R218" s="115">
        <v>1292978.7</v>
      </c>
      <c r="S218" s="36" t="s">
        <v>183</v>
      </c>
      <c r="T218" s="38"/>
      <c r="U218" s="28" t="s">
        <v>185</v>
      </c>
      <c r="V218" s="43" t="s">
        <v>1620</v>
      </c>
      <c r="W218" s="45" t="s">
        <v>1209</v>
      </c>
      <c r="X218" s="45" t="s">
        <v>70</v>
      </c>
    </row>
    <row r="219" spans="1:34" s="25" customFormat="1" ht="51.6" customHeight="1" x14ac:dyDescent="0.25">
      <c r="A219" s="47" t="s">
        <v>785</v>
      </c>
      <c r="B219" s="28">
        <v>9287509</v>
      </c>
      <c r="C219" s="64" t="s">
        <v>786</v>
      </c>
      <c r="D219" s="30" t="s">
        <v>787</v>
      </c>
      <c r="E219" s="29" t="s">
        <v>788</v>
      </c>
      <c r="F219" s="31" t="s">
        <v>65</v>
      </c>
      <c r="G219" s="48"/>
      <c r="H219" s="48"/>
      <c r="I219" s="48"/>
      <c r="J219" s="48"/>
      <c r="K219" s="37">
        <v>44409</v>
      </c>
      <c r="L219" s="37">
        <v>46234</v>
      </c>
      <c r="M219" s="48"/>
      <c r="N219" s="46" t="s">
        <v>99</v>
      </c>
      <c r="O219" s="46" t="s">
        <v>67</v>
      </c>
      <c r="P219" s="114">
        <v>3688124.43</v>
      </c>
      <c r="Q219" s="114">
        <v>44257493.159999996</v>
      </c>
      <c r="R219" s="116">
        <v>221287465.80000001</v>
      </c>
      <c r="S219" s="51" t="s">
        <v>789</v>
      </c>
      <c r="T219" s="38"/>
      <c r="U219" s="28" t="s">
        <v>790</v>
      </c>
      <c r="V219" s="43"/>
      <c r="W219" s="60" t="s">
        <v>1209</v>
      </c>
      <c r="X219" s="60" t="s">
        <v>1622</v>
      </c>
      <c r="Y219" s="248"/>
      <c r="Z219" s="248"/>
      <c r="AA219" s="248"/>
      <c r="AB219" s="248"/>
      <c r="AC219" s="248"/>
      <c r="AD219" s="248"/>
      <c r="AE219" s="248"/>
      <c r="AF219" s="248"/>
      <c r="AG219" s="248"/>
      <c r="AH219" s="248"/>
    </row>
    <row r="220" spans="1:34" ht="30.95" customHeight="1" x14ac:dyDescent="0.25">
      <c r="A220" s="28" t="s">
        <v>791</v>
      </c>
      <c r="B220" s="28">
        <v>9402639</v>
      </c>
      <c r="C220" s="64" t="s">
        <v>792</v>
      </c>
      <c r="D220" s="30" t="s">
        <v>793</v>
      </c>
      <c r="E220" s="29" t="s">
        <v>794</v>
      </c>
      <c r="F220" s="48" t="s">
        <v>65</v>
      </c>
      <c r="G220" s="48" t="s">
        <v>98</v>
      </c>
      <c r="H220" s="40">
        <v>45280</v>
      </c>
      <c r="I220" s="40">
        <v>45645</v>
      </c>
      <c r="J220" s="40" t="s">
        <v>98</v>
      </c>
      <c r="K220" s="34">
        <v>46011</v>
      </c>
      <c r="L220" s="32">
        <v>46375</v>
      </c>
      <c r="M220" s="40">
        <v>46740</v>
      </c>
      <c r="N220" s="34" t="s">
        <v>104</v>
      </c>
      <c r="O220" s="42" t="s">
        <v>67</v>
      </c>
      <c r="P220" s="115">
        <f>Tabela1[[#This Row],[VALOR TOTAL]]/12</f>
        <v>7931.5250000000005</v>
      </c>
      <c r="Q220" s="115">
        <v>95178.3</v>
      </c>
      <c r="R220" s="115">
        <v>95178.3</v>
      </c>
      <c r="S220" s="36" t="s">
        <v>183</v>
      </c>
      <c r="T220" s="28"/>
      <c r="U220" s="28" t="s">
        <v>184</v>
      </c>
      <c r="V220" s="43" t="s">
        <v>185</v>
      </c>
      <c r="W220" s="41" t="s">
        <v>70</v>
      </c>
      <c r="X220" s="162" t="s">
        <v>1209</v>
      </c>
    </row>
    <row r="221" spans="1:34" ht="43.5" customHeight="1" x14ac:dyDescent="0.25">
      <c r="A221" s="28" t="s">
        <v>795</v>
      </c>
      <c r="B221" s="28">
        <v>9345744</v>
      </c>
      <c r="C221" s="64" t="s">
        <v>796</v>
      </c>
      <c r="D221" s="30" t="s">
        <v>797</v>
      </c>
      <c r="E221" s="29" t="s">
        <v>798</v>
      </c>
      <c r="F221" s="48" t="s">
        <v>98</v>
      </c>
      <c r="G221" s="48"/>
      <c r="H221" s="40">
        <v>44824</v>
      </c>
      <c r="I221" s="40">
        <v>45188</v>
      </c>
      <c r="J221" s="40" t="s">
        <v>98</v>
      </c>
      <c r="K221" s="32">
        <v>45920</v>
      </c>
      <c r="L221" s="32">
        <v>46284</v>
      </c>
      <c r="M221" s="40">
        <v>46649</v>
      </c>
      <c r="N221" s="34" t="s">
        <v>91</v>
      </c>
      <c r="O221" s="34" t="s">
        <v>67</v>
      </c>
      <c r="P221" s="115">
        <f>Tabela1[[#This Row],[VALOR TOTAL]]/12</f>
        <v>3265.6</v>
      </c>
      <c r="Q221" s="115">
        <v>39187.199999999997</v>
      </c>
      <c r="R221" s="115">
        <v>39187.199999999997</v>
      </c>
      <c r="S221" s="36" t="s">
        <v>1012</v>
      </c>
      <c r="T221" s="28"/>
      <c r="U221" s="28" t="s">
        <v>297</v>
      </c>
      <c r="V221" s="43" t="s">
        <v>358</v>
      </c>
      <c r="W221" s="41" t="s">
        <v>70</v>
      </c>
      <c r="X221" s="162" t="s">
        <v>1209</v>
      </c>
    </row>
    <row r="222" spans="1:34" ht="45.95" customHeight="1" x14ac:dyDescent="0.25">
      <c r="A222" s="28" t="s">
        <v>799</v>
      </c>
      <c r="B222" s="28">
        <v>9370905</v>
      </c>
      <c r="C222" s="64" t="s">
        <v>800</v>
      </c>
      <c r="D222" s="30" t="s">
        <v>797</v>
      </c>
      <c r="E222" s="29" t="s">
        <v>801</v>
      </c>
      <c r="F222" s="48" t="s">
        <v>98</v>
      </c>
      <c r="G222" s="48"/>
      <c r="H222" s="40">
        <v>44918</v>
      </c>
      <c r="I222" s="40">
        <v>45282</v>
      </c>
      <c r="J222" s="40" t="s">
        <v>98</v>
      </c>
      <c r="K222" s="37">
        <v>46014</v>
      </c>
      <c r="L222" s="37">
        <v>46378</v>
      </c>
      <c r="M222" s="40">
        <v>46743</v>
      </c>
      <c r="N222" s="46" t="s">
        <v>104</v>
      </c>
      <c r="O222" s="49" t="s">
        <v>67</v>
      </c>
      <c r="P222" s="115">
        <f>R222/12</f>
        <v>2252.7999999999997</v>
      </c>
      <c r="Q222" s="115">
        <v>27033.600000000002</v>
      </c>
      <c r="R222" s="115">
        <v>27033.599999999999</v>
      </c>
      <c r="S222" s="36" t="s">
        <v>802</v>
      </c>
      <c r="T222" s="38"/>
      <c r="U222" s="28" t="s">
        <v>162</v>
      </c>
      <c r="V222" s="43" t="s">
        <v>316</v>
      </c>
      <c r="W222" s="41" t="s">
        <v>221</v>
      </c>
      <c r="X222" s="162" t="s">
        <v>1148</v>
      </c>
    </row>
    <row r="223" spans="1:34" ht="44.45" customHeight="1" x14ac:dyDescent="0.25">
      <c r="A223" s="28" t="s">
        <v>1345</v>
      </c>
      <c r="B223" s="28">
        <v>9493095</v>
      </c>
      <c r="C223" s="66" t="s">
        <v>1346</v>
      </c>
      <c r="D223" s="30" t="s">
        <v>797</v>
      </c>
      <c r="E223" s="29" t="s">
        <v>1347</v>
      </c>
      <c r="F223" s="31" t="s">
        <v>98</v>
      </c>
      <c r="G223" s="48"/>
      <c r="H223" s="40">
        <v>46031</v>
      </c>
      <c r="I223" s="40">
        <v>46395</v>
      </c>
      <c r="J223" s="40" t="s">
        <v>65</v>
      </c>
      <c r="K223" s="37"/>
      <c r="L223" s="37"/>
      <c r="M223" s="40">
        <v>46395</v>
      </c>
      <c r="N223" s="46" t="s">
        <v>66</v>
      </c>
      <c r="O223" s="46" t="s">
        <v>400</v>
      </c>
      <c r="P223" s="115">
        <f>Tabela1[[#This Row],[VALOR ANUAL]]/12</f>
        <v>4111.520833333333</v>
      </c>
      <c r="Q223" s="115">
        <v>49338.25</v>
      </c>
      <c r="R223" s="115">
        <v>49338.25</v>
      </c>
      <c r="S223" s="36" t="s">
        <v>181</v>
      </c>
      <c r="T223" s="38"/>
      <c r="U223" s="38" t="s">
        <v>162</v>
      </c>
      <c r="V223" s="67" t="s">
        <v>182</v>
      </c>
      <c r="W223" s="52" t="s">
        <v>221</v>
      </c>
      <c r="X223" s="162" t="s">
        <v>1148</v>
      </c>
    </row>
    <row r="224" spans="1:34" ht="33.6" customHeight="1" x14ac:dyDescent="0.25">
      <c r="A224" s="28" t="s">
        <v>803</v>
      </c>
      <c r="B224" s="28">
        <v>9373577</v>
      </c>
      <c r="C224" s="64" t="s">
        <v>804</v>
      </c>
      <c r="D224" s="30" t="s">
        <v>805</v>
      </c>
      <c r="E224" s="29" t="s">
        <v>806</v>
      </c>
      <c r="F224" s="48" t="s">
        <v>65</v>
      </c>
      <c r="G224" s="48"/>
      <c r="H224" s="40">
        <v>44987</v>
      </c>
      <c r="I224" s="40">
        <v>45352</v>
      </c>
      <c r="J224" s="40" t="s">
        <v>98</v>
      </c>
      <c r="K224" s="37">
        <v>46083</v>
      </c>
      <c r="L224" s="37">
        <v>46447</v>
      </c>
      <c r="M224" s="40">
        <v>46813</v>
      </c>
      <c r="N224" s="46" t="s">
        <v>109</v>
      </c>
      <c r="O224" s="46" t="s">
        <v>400</v>
      </c>
      <c r="P224" s="147">
        <v>3410.8</v>
      </c>
      <c r="Q224" s="147">
        <v>40929.599999999999</v>
      </c>
      <c r="R224" s="115">
        <v>40929.599999999999</v>
      </c>
      <c r="S224" s="36" t="s">
        <v>278</v>
      </c>
      <c r="T224" s="38"/>
      <c r="U224" s="28" t="s">
        <v>255</v>
      </c>
      <c r="V224" s="43" t="s">
        <v>256</v>
      </c>
      <c r="W224" s="41" t="s">
        <v>1148</v>
      </c>
      <c r="X224" s="162" t="s">
        <v>221</v>
      </c>
    </row>
    <row r="225" spans="1:34" ht="33" customHeight="1" x14ac:dyDescent="0.25">
      <c r="A225" s="28" t="s">
        <v>807</v>
      </c>
      <c r="B225" s="28">
        <v>9391532</v>
      </c>
      <c r="C225" s="64" t="s">
        <v>808</v>
      </c>
      <c r="D225" s="30" t="s">
        <v>805</v>
      </c>
      <c r="E225" s="29" t="s">
        <v>809</v>
      </c>
      <c r="F225" s="31" t="s">
        <v>65</v>
      </c>
      <c r="G225" s="31"/>
      <c r="H225" s="33">
        <v>45163</v>
      </c>
      <c r="I225" s="33">
        <v>45528</v>
      </c>
      <c r="J225" s="33" t="s">
        <v>98</v>
      </c>
      <c r="K225" s="32">
        <v>45894</v>
      </c>
      <c r="L225" s="32">
        <v>46258</v>
      </c>
      <c r="M225" s="33">
        <v>46989</v>
      </c>
      <c r="N225" s="34" t="s">
        <v>190</v>
      </c>
      <c r="O225" s="34" t="s">
        <v>67</v>
      </c>
      <c r="P225" s="115">
        <v>3906.25</v>
      </c>
      <c r="Q225" s="115">
        <v>46875</v>
      </c>
      <c r="R225" s="115">
        <v>46875</v>
      </c>
      <c r="S225" s="36" t="s">
        <v>278</v>
      </c>
      <c r="T225" s="38"/>
      <c r="U225" s="28" t="s">
        <v>255</v>
      </c>
      <c r="V225" s="43" t="s">
        <v>279</v>
      </c>
      <c r="W225" s="41" t="s">
        <v>1209</v>
      </c>
      <c r="X225" s="162" t="s">
        <v>70</v>
      </c>
    </row>
    <row r="226" spans="1:34" s="25" customFormat="1" ht="32.1" customHeight="1" x14ac:dyDescent="0.25">
      <c r="A226" s="28" t="s">
        <v>810</v>
      </c>
      <c r="B226" s="28">
        <v>9392816</v>
      </c>
      <c r="C226" s="64" t="s">
        <v>811</v>
      </c>
      <c r="D226" s="30" t="s">
        <v>812</v>
      </c>
      <c r="E226" s="29" t="s">
        <v>813</v>
      </c>
      <c r="F226" s="31" t="s">
        <v>65</v>
      </c>
      <c r="G226" s="31"/>
      <c r="H226" s="33">
        <v>45163</v>
      </c>
      <c r="I226" s="33">
        <v>45528</v>
      </c>
      <c r="J226" s="33" t="s">
        <v>98</v>
      </c>
      <c r="K226" s="32">
        <v>45894</v>
      </c>
      <c r="L226" s="32">
        <v>46258</v>
      </c>
      <c r="M226" s="33">
        <v>46989</v>
      </c>
      <c r="N226" s="34" t="s">
        <v>190</v>
      </c>
      <c r="O226" s="34" t="s">
        <v>67</v>
      </c>
      <c r="P226" s="114">
        <v>247.3</v>
      </c>
      <c r="Q226" s="114">
        <v>2967.6</v>
      </c>
      <c r="R226" s="114">
        <v>14838</v>
      </c>
      <c r="S226" s="36" t="s">
        <v>278</v>
      </c>
      <c r="T226" s="38"/>
      <c r="U226" s="28" t="s">
        <v>255</v>
      </c>
      <c r="V226" s="43" t="s">
        <v>279</v>
      </c>
      <c r="W226" s="41" t="s">
        <v>1209</v>
      </c>
      <c r="X226" s="162" t="s">
        <v>70</v>
      </c>
      <c r="Y226" s="248"/>
      <c r="Z226" s="248"/>
      <c r="AA226" s="248"/>
      <c r="AB226" s="248"/>
      <c r="AC226" s="248"/>
      <c r="AD226" s="248"/>
      <c r="AE226" s="248"/>
      <c r="AF226" s="248"/>
      <c r="AG226" s="248"/>
      <c r="AH226" s="248"/>
    </row>
    <row r="227" spans="1:34" ht="29.1" customHeight="1" x14ac:dyDescent="0.25">
      <c r="A227" s="28" t="s">
        <v>814</v>
      </c>
      <c r="B227" s="28">
        <v>9428263</v>
      </c>
      <c r="C227" s="64" t="s">
        <v>815</v>
      </c>
      <c r="D227" s="30" t="s">
        <v>816</v>
      </c>
      <c r="E227" s="29" t="s">
        <v>817</v>
      </c>
      <c r="F227" s="31" t="s">
        <v>98</v>
      </c>
      <c r="G227" s="31"/>
      <c r="H227" s="33">
        <v>45448</v>
      </c>
      <c r="I227" s="33">
        <v>45812</v>
      </c>
      <c r="J227" s="33" t="s">
        <v>98</v>
      </c>
      <c r="K227" s="34">
        <v>46178</v>
      </c>
      <c r="L227" s="32">
        <v>46542</v>
      </c>
      <c r="M227" s="33" t="s">
        <v>818</v>
      </c>
      <c r="N227" s="34" t="s">
        <v>108</v>
      </c>
      <c r="O227" s="34" t="s">
        <v>400</v>
      </c>
      <c r="P227" s="115">
        <f>Tabela1[[#This Row],[VALOR TOTAL]]/12</f>
        <v>4815</v>
      </c>
      <c r="Q227" s="115">
        <v>57780</v>
      </c>
      <c r="R227" s="115">
        <v>57780</v>
      </c>
      <c r="S227" s="36" t="s">
        <v>92</v>
      </c>
      <c r="T227" s="38"/>
      <c r="U227" s="28" t="s">
        <v>93</v>
      </c>
      <c r="V227" s="41" t="s">
        <v>94</v>
      </c>
      <c r="W227" s="41" t="s">
        <v>70</v>
      </c>
      <c r="X227" s="162" t="s">
        <v>1209</v>
      </c>
    </row>
    <row r="228" spans="1:34" ht="30.6" customHeight="1" x14ac:dyDescent="0.25">
      <c r="A228" s="28" t="s">
        <v>820</v>
      </c>
      <c r="B228" s="28">
        <v>9286419</v>
      </c>
      <c r="C228" s="64" t="s">
        <v>821</v>
      </c>
      <c r="D228" s="30" t="s">
        <v>819</v>
      </c>
      <c r="E228" s="29" t="s">
        <v>822</v>
      </c>
      <c r="F228" s="31" t="s">
        <v>65</v>
      </c>
      <c r="G228" s="48"/>
      <c r="H228" s="40">
        <v>44422</v>
      </c>
      <c r="I228" s="40">
        <v>44786</v>
      </c>
      <c r="J228" s="40" t="s">
        <v>98</v>
      </c>
      <c r="K228" s="37">
        <v>45883</v>
      </c>
      <c r="L228" s="37">
        <v>46247</v>
      </c>
      <c r="M228" s="40">
        <v>46247</v>
      </c>
      <c r="N228" s="46" t="s">
        <v>190</v>
      </c>
      <c r="O228" s="46" t="s">
        <v>67</v>
      </c>
      <c r="P228" s="147">
        <v>8262.01</v>
      </c>
      <c r="Q228" s="147">
        <v>99144.09</v>
      </c>
      <c r="R228" s="115">
        <v>99144.09</v>
      </c>
      <c r="S228" s="36" t="s">
        <v>823</v>
      </c>
      <c r="T228" s="28" t="s">
        <v>162</v>
      </c>
      <c r="U228" s="28" t="s">
        <v>162</v>
      </c>
      <c r="V228" s="43" t="s">
        <v>824</v>
      </c>
      <c r="W228" s="162" t="s">
        <v>1148</v>
      </c>
      <c r="X228" s="162" t="s">
        <v>221</v>
      </c>
    </row>
    <row r="229" spans="1:34" ht="39.6" customHeight="1" x14ac:dyDescent="0.25">
      <c r="A229" s="28" t="s">
        <v>825</v>
      </c>
      <c r="B229" s="28">
        <v>9287972</v>
      </c>
      <c r="C229" s="64" t="s">
        <v>826</v>
      </c>
      <c r="D229" s="30" t="s">
        <v>819</v>
      </c>
      <c r="E229" s="29" t="s">
        <v>827</v>
      </c>
      <c r="F229" s="31" t="s">
        <v>65</v>
      </c>
      <c r="G229" s="31"/>
      <c r="H229" s="33">
        <v>44412</v>
      </c>
      <c r="I229" s="33">
        <v>44776</v>
      </c>
      <c r="J229" s="33" t="s">
        <v>98</v>
      </c>
      <c r="K229" s="32">
        <v>45873</v>
      </c>
      <c r="L229" s="32">
        <v>46237</v>
      </c>
      <c r="M229" s="33">
        <v>46237</v>
      </c>
      <c r="N229" s="34" t="s">
        <v>190</v>
      </c>
      <c r="O229" s="34" t="s">
        <v>67</v>
      </c>
      <c r="P229" s="115">
        <f t="shared" ref="P229:P232" si="7">R229/12</f>
        <v>2106.5549999999998</v>
      </c>
      <c r="Q229" s="115">
        <v>25278.66</v>
      </c>
      <c r="R229" s="115">
        <v>25278.66</v>
      </c>
      <c r="S229" s="36" t="s">
        <v>124</v>
      </c>
      <c r="T229" s="28" t="s">
        <v>118</v>
      </c>
      <c r="U229" s="28" t="s">
        <v>118</v>
      </c>
      <c r="V229" s="43" t="s">
        <v>191</v>
      </c>
      <c r="W229" s="41" t="s">
        <v>1209</v>
      </c>
      <c r="X229" s="162" t="s">
        <v>70</v>
      </c>
    </row>
    <row r="230" spans="1:34" s="25" customFormat="1" ht="35.450000000000003" customHeight="1" x14ac:dyDescent="0.25">
      <c r="A230" s="28" t="s">
        <v>828</v>
      </c>
      <c r="B230" s="28">
        <v>9290383</v>
      </c>
      <c r="C230" s="64" t="s">
        <v>829</v>
      </c>
      <c r="D230" s="30" t="s">
        <v>819</v>
      </c>
      <c r="E230" s="29" t="s">
        <v>830</v>
      </c>
      <c r="F230" s="31" t="s">
        <v>65</v>
      </c>
      <c r="G230" s="31"/>
      <c r="H230" s="33">
        <v>44457</v>
      </c>
      <c r="I230" s="33">
        <v>44821</v>
      </c>
      <c r="J230" s="33" t="s">
        <v>98</v>
      </c>
      <c r="K230" s="32">
        <v>45918</v>
      </c>
      <c r="L230" s="32">
        <v>46282</v>
      </c>
      <c r="M230" s="33">
        <v>46282</v>
      </c>
      <c r="N230" s="34" t="s">
        <v>91</v>
      </c>
      <c r="O230" s="34" t="s">
        <v>67</v>
      </c>
      <c r="P230" s="114">
        <v>23198.19</v>
      </c>
      <c r="Q230" s="114">
        <v>278378.28000000003</v>
      </c>
      <c r="R230" s="114">
        <v>1391891.4</v>
      </c>
      <c r="S230" s="36" t="s">
        <v>159</v>
      </c>
      <c r="T230" s="38"/>
      <c r="U230" s="28" t="s">
        <v>448</v>
      </c>
      <c r="V230" s="43" t="s">
        <v>161</v>
      </c>
      <c r="W230" s="45" t="s">
        <v>1209</v>
      </c>
      <c r="X230" s="45" t="s">
        <v>70</v>
      </c>
      <c r="Y230" s="248"/>
      <c r="Z230" s="248"/>
      <c r="AA230" s="248"/>
      <c r="AB230" s="248"/>
      <c r="AC230" s="248"/>
      <c r="AD230" s="248"/>
      <c r="AE230" s="248"/>
      <c r="AF230" s="248"/>
      <c r="AG230" s="248"/>
      <c r="AH230" s="248"/>
    </row>
    <row r="231" spans="1:34" ht="54" customHeight="1" x14ac:dyDescent="0.25">
      <c r="A231" s="47" t="s">
        <v>831</v>
      </c>
      <c r="B231" s="47">
        <v>9327397</v>
      </c>
      <c r="C231" s="65" t="s">
        <v>832</v>
      </c>
      <c r="D231" s="138" t="s">
        <v>819</v>
      </c>
      <c r="E231" s="57" t="s">
        <v>833</v>
      </c>
      <c r="F231" s="31" t="s">
        <v>65</v>
      </c>
      <c r="G231" s="48"/>
      <c r="H231" s="40">
        <v>44665</v>
      </c>
      <c r="I231" s="40">
        <v>45029</v>
      </c>
      <c r="J231" s="40" t="s">
        <v>98</v>
      </c>
      <c r="K231" s="37">
        <v>46126</v>
      </c>
      <c r="L231" s="37">
        <v>46490</v>
      </c>
      <c r="M231" s="40">
        <v>46490</v>
      </c>
      <c r="N231" s="34" t="s">
        <v>130</v>
      </c>
      <c r="O231" s="34" t="s">
        <v>400</v>
      </c>
      <c r="P231" s="115">
        <f t="shared" si="7"/>
        <v>15969.789166666667</v>
      </c>
      <c r="Q231" s="115">
        <v>191637.47</v>
      </c>
      <c r="R231" s="115">
        <v>191637.47</v>
      </c>
      <c r="S231" s="59" t="s">
        <v>1343</v>
      </c>
      <c r="T231" s="181"/>
      <c r="U231" s="28" t="s">
        <v>546</v>
      </c>
      <c r="V231" s="43" t="s">
        <v>378</v>
      </c>
      <c r="W231" s="41" t="s">
        <v>70</v>
      </c>
      <c r="X231" s="162" t="s">
        <v>1209</v>
      </c>
    </row>
    <row r="232" spans="1:34" ht="54.95" customHeight="1" x14ac:dyDescent="0.25">
      <c r="A232" s="28" t="s">
        <v>834</v>
      </c>
      <c r="B232" s="28">
        <v>9400453</v>
      </c>
      <c r="C232" s="64" t="s">
        <v>835</v>
      </c>
      <c r="D232" s="30" t="s">
        <v>819</v>
      </c>
      <c r="E232" s="29" t="s">
        <v>836</v>
      </c>
      <c r="F232" s="31" t="s">
        <v>65</v>
      </c>
      <c r="G232" s="48"/>
      <c r="H232" s="40">
        <v>45254</v>
      </c>
      <c r="I232" s="40">
        <v>45619</v>
      </c>
      <c r="J232" s="40" t="s">
        <v>98</v>
      </c>
      <c r="K232" s="37">
        <v>45985</v>
      </c>
      <c r="L232" s="37">
        <v>46349</v>
      </c>
      <c r="M232" s="40">
        <v>47080</v>
      </c>
      <c r="N232" s="46" t="s">
        <v>152</v>
      </c>
      <c r="O232" s="49" t="s">
        <v>67</v>
      </c>
      <c r="P232" s="115">
        <f t="shared" si="7"/>
        <v>7555.980833333334</v>
      </c>
      <c r="Q232" s="115">
        <v>90671.76</v>
      </c>
      <c r="R232" s="115">
        <v>90671.77</v>
      </c>
      <c r="S232" s="36" t="s">
        <v>124</v>
      </c>
      <c r="T232" s="38"/>
      <c r="U232" s="28" t="s">
        <v>191</v>
      </c>
      <c r="V232" s="43" t="s">
        <v>118</v>
      </c>
      <c r="W232" s="45" t="s">
        <v>221</v>
      </c>
      <c r="X232" s="162" t="s">
        <v>1148</v>
      </c>
    </row>
    <row r="233" spans="1:34" ht="45.6" customHeight="1" x14ac:dyDescent="0.25">
      <c r="A233" s="28" t="s">
        <v>837</v>
      </c>
      <c r="B233" s="28">
        <v>9439957</v>
      </c>
      <c r="C233" s="64" t="s">
        <v>838</v>
      </c>
      <c r="D233" s="30" t="s">
        <v>819</v>
      </c>
      <c r="E233" s="29" t="s">
        <v>839</v>
      </c>
      <c r="F233" s="31" t="s">
        <v>65</v>
      </c>
      <c r="G233" s="31"/>
      <c r="H233" s="33">
        <v>45573</v>
      </c>
      <c r="I233" s="33">
        <v>47398</v>
      </c>
      <c r="J233" s="33" t="s">
        <v>98</v>
      </c>
      <c r="K233" s="34"/>
      <c r="L233" s="32"/>
      <c r="M233" s="33">
        <v>49224</v>
      </c>
      <c r="N233" s="34" t="s">
        <v>83</v>
      </c>
      <c r="O233" s="34" t="s">
        <v>610</v>
      </c>
      <c r="P233" s="115">
        <f>Tabela1[[#This Row],[VALOR ANUAL]]/12</f>
        <v>3000</v>
      </c>
      <c r="Q233" s="115">
        <f>Tabela1[[#This Row],[VALOR TOTAL]]/5</f>
        <v>36000</v>
      </c>
      <c r="R233" s="115">
        <v>180000</v>
      </c>
      <c r="S233" s="36" t="s">
        <v>159</v>
      </c>
      <c r="T233" s="38"/>
      <c r="U233" s="28" t="s">
        <v>1412</v>
      </c>
      <c r="V233" s="36" t="s">
        <v>159</v>
      </c>
      <c r="W233" s="41" t="s">
        <v>221</v>
      </c>
      <c r="X233" s="162" t="s">
        <v>1148</v>
      </c>
    </row>
    <row r="234" spans="1:34" ht="41.45" customHeight="1" x14ac:dyDescent="0.25">
      <c r="A234" s="28" t="s">
        <v>840</v>
      </c>
      <c r="B234" s="28">
        <v>9459568</v>
      </c>
      <c r="C234" s="64" t="s">
        <v>841</v>
      </c>
      <c r="D234" s="30" t="s">
        <v>819</v>
      </c>
      <c r="E234" s="29" t="s">
        <v>842</v>
      </c>
      <c r="F234" s="31" t="s">
        <v>65</v>
      </c>
      <c r="G234" s="31"/>
      <c r="H234" s="33">
        <v>45755</v>
      </c>
      <c r="I234" s="40">
        <v>46119</v>
      </c>
      <c r="J234" s="40" t="s">
        <v>98</v>
      </c>
      <c r="K234" s="34">
        <v>46120</v>
      </c>
      <c r="L234" s="32">
        <v>46484</v>
      </c>
      <c r="M234" s="40">
        <v>49406</v>
      </c>
      <c r="N234" s="34" t="s">
        <v>130</v>
      </c>
      <c r="O234" s="34" t="s">
        <v>400</v>
      </c>
      <c r="P234" s="147">
        <v>5919.49</v>
      </c>
      <c r="Q234" s="147">
        <v>71033.88</v>
      </c>
      <c r="R234" s="115">
        <v>71033.88</v>
      </c>
      <c r="S234" s="36" t="s">
        <v>159</v>
      </c>
      <c r="T234" s="38"/>
      <c r="U234" s="47" t="s">
        <v>160</v>
      </c>
      <c r="V234" s="41" t="s">
        <v>188</v>
      </c>
      <c r="W234" s="41" t="s">
        <v>1148</v>
      </c>
      <c r="X234" s="162" t="s">
        <v>221</v>
      </c>
    </row>
    <row r="235" spans="1:34" ht="41.45" customHeight="1" x14ac:dyDescent="0.25">
      <c r="A235" s="28" t="s">
        <v>1354</v>
      </c>
      <c r="B235" s="28">
        <v>9493120</v>
      </c>
      <c r="C235" s="171" t="s">
        <v>1353</v>
      </c>
      <c r="D235" s="30" t="s">
        <v>819</v>
      </c>
      <c r="E235" s="143" t="s">
        <v>1417</v>
      </c>
      <c r="F235" s="31" t="s">
        <v>65</v>
      </c>
      <c r="G235" s="48"/>
      <c r="H235" s="40">
        <v>46036</v>
      </c>
      <c r="I235" s="40">
        <v>46400</v>
      </c>
      <c r="J235" s="40" t="s">
        <v>98</v>
      </c>
      <c r="K235" s="46"/>
      <c r="L235" s="37"/>
      <c r="M235" s="40">
        <v>49687</v>
      </c>
      <c r="N235" s="46" t="s">
        <v>66</v>
      </c>
      <c r="O235" s="46" t="s">
        <v>400</v>
      </c>
      <c r="P235" s="115">
        <f>Tabela1[[#This Row],[VALOR TOTAL]]/12</f>
        <v>7416.666666666667</v>
      </c>
      <c r="Q235" s="115">
        <v>89000</v>
      </c>
      <c r="R235" s="115">
        <v>89000</v>
      </c>
      <c r="S235" s="36" t="s">
        <v>159</v>
      </c>
      <c r="T235" s="38"/>
      <c r="U235" s="172" t="s">
        <v>161</v>
      </c>
      <c r="V235" s="172" t="s">
        <v>189</v>
      </c>
      <c r="W235" s="41" t="s">
        <v>70</v>
      </c>
      <c r="X235" s="162" t="s">
        <v>1209</v>
      </c>
    </row>
    <row r="236" spans="1:34" ht="42.95" customHeight="1" x14ac:dyDescent="0.25">
      <c r="A236" s="28" t="s">
        <v>843</v>
      </c>
      <c r="B236" s="28">
        <v>9471182</v>
      </c>
      <c r="C236" s="64" t="s">
        <v>1388</v>
      </c>
      <c r="D236" s="30" t="s">
        <v>844</v>
      </c>
      <c r="E236" s="29" t="s">
        <v>845</v>
      </c>
      <c r="F236" s="31" t="s">
        <v>65</v>
      </c>
      <c r="G236" s="31"/>
      <c r="H236" s="33">
        <v>45838</v>
      </c>
      <c r="I236" s="40">
        <v>46202</v>
      </c>
      <c r="J236" s="40" t="s">
        <v>98</v>
      </c>
      <c r="K236" s="32">
        <v>46203</v>
      </c>
      <c r="L236" s="32">
        <v>46567</v>
      </c>
      <c r="M236" s="40">
        <v>49489</v>
      </c>
      <c r="N236" s="34" t="s">
        <v>108</v>
      </c>
      <c r="O236" s="34" t="s">
        <v>400</v>
      </c>
      <c r="P236" s="147">
        <v>8750</v>
      </c>
      <c r="Q236" s="147">
        <v>105000</v>
      </c>
      <c r="R236" s="115">
        <v>105000</v>
      </c>
      <c r="S236" s="36" t="s">
        <v>846</v>
      </c>
      <c r="T236" s="38"/>
      <c r="U236" s="28" t="s">
        <v>847</v>
      </c>
      <c r="V236" s="41" t="s">
        <v>848</v>
      </c>
      <c r="W236" s="41" t="s">
        <v>1148</v>
      </c>
      <c r="X236" s="162" t="s">
        <v>221</v>
      </c>
    </row>
    <row r="237" spans="1:34" ht="42.6" customHeight="1" x14ac:dyDescent="0.25">
      <c r="A237" s="28" t="s">
        <v>849</v>
      </c>
      <c r="B237" s="28">
        <v>9405865</v>
      </c>
      <c r="C237" s="64" t="s">
        <v>850</v>
      </c>
      <c r="D237" s="30" t="s">
        <v>851</v>
      </c>
      <c r="E237" s="29" t="s">
        <v>852</v>
      </c>
      <c r="F237" s="48" t="s">
        <v>65</v>
      </c>
      <c r="G237" s="48"/>
      <c r="H237" s="40">
        <v>45281</v>
      </c>
      <c r="I237" s="40">
        <v>45646</v>
      </c>
      <c r="J237" s="40" t="s">
        <v>98</v>
      </c>
      <c r="K237" s="34">
        <v>46012</v>
      </c>
      <c r="L237" s="32">
        <v>46376</v>
      </c>
      <c r="M237" s="40">
        <v>47107</v>
      </c>
      <c r="N237" s="34" t="s">
        <v>104</v>
      </c>
      <c r="O237" s="34" t="s">
        <v>67</v>
      </c>
      <c r="P237" s="115">
        <f>R237/12</f>
        <v>158643.68</v>
      </c>
      <c r="Q237" s="115">
        <v>1903724.16</v>
      </c>
      <c r="R237" s="115">
        <v>1903724.16</v>
      </c>
      <c r="S237" s="173" t="s">
        <v>853</v>
      </c>
      <c r="T237" s="38"/>
      <c r="U237" s="28" t="s">
        <v>77</v>
      </c>
      <c r="V237" s="43" t="s">
        <v>854</v>
      </c>
      <c r="W237" s="41" t="s">
        <v>1209</v>
      </c>
      <c r="X237" s="162" t="s">
        <v>70</v>
      </c>
    </row>
    <row r="238" spans="1:34" s="25" customFormat="1" ht="44.1" customHeight="1" x14ac:dyDescent="0.25">
      <c r="A238" s="28" t="s">
        <v>855</v>
      </c>
      <c r="B238" s="28">
        <v>9319185</v>
      </c>
      <c r="C238" s="64" t="s">
        <v>856</v>
      </c>
      <c r="D238" s="30" t="s">
        <v>857</v>
      </c>
      <c r="E238" s="29" t="s">
        <v>858</v>
      </c>
      <c r="F238" s="31" t="s">
        <v>65</v>
      </c>
      <c r="G238" s="31"/>
      <c r="H238" s="33">
        <v>44587</v>
      </c>
      <c r="I238" s="33">
        <v>44951</v>
      </c>
      <c r="J238" s="33" t="s">
        <v>98</v>
      </c>
      <c r="K238" s="32">
        <v>46048</v>
      </c>
      <c r="L238" s="32">
        <v>46412</v>
      </c>
      <c r="M238" s="33">
        <v>46412</v>
      </c>
      <c r="N238" s="34" t="s">
        <v>66</v>
      </c>
      <c r="O238" s="34" t="s">
        <v>400</v>
      </c>
      <c r="P238" s="114">
        <v>17202.5</v>
      </c>
      <c r="Q238" s="114">
        <v>206430</v>
      </c>
      <c r="R238" s="114">
        <v>206430</v>
      </c>
      <c r="S238" s="173" t="s">
        <v>209</v>
      </c>
      <c r="T238" s="38"/>
      <c r="U238" s="28" t="s">
        <v>438</v>
      </c>
      <c r="V238" s="43" t="s">
        <v>210</v>
      </c>
      <c r="W238" s="52" t="s">
        <v>1209</v>
      </c>
      <c r="X238" s="52" t="s">
        <v>70</v>
      </c>
      <c r="Y238" s="248"/>
      <c r="Z238" s="248"/>
      <c r="AA238" s="248"/>
      <c r="AB238" s="248"/>
      <c r="AC238" s="248"/>
      <c r="AD238" s="248"/>
      <c r="AE238" s="248"/>
      <c r="AF238" s="248"/>
      <c r="AG238" s="248"/>
      <c r="AH238" s="248"/>
    </row>
    <row r="239" spans="1:34" ht="44.1" customHeight="1" x14ac:dyDescent="0.25">
      <c r="A239" s="120" t="s">
        <v>1482</v>
      </c>
      <c r="B239" s="120">
        <v>9501807</v>
      </c>
      <c r="C239" s="121" t="s">
        <v>1483</v>
      </c>
      <c r="D239" s="169" t="s">
        <v>1484</v>
      </c>
      <c r="E239" s="122" t="s">
        <v>1485</v>
      </c>
      <c r="F239" s="123" t="s">
        <v>65</v>
      </c>
      <c r="G239" s="103"/>
      <c r="H239" s="104">
        <v>46125</v>
      </c>
      <c r="I239" s="104">
        <v>46489</v>
      </c>
      <c r="J239" s="124" t="s">
        <v>98</v>
      </c>
      <c r="K239" s="105"/>
      <c r="L239" s="105"/>
      <c r="M239" s="124">
        <v>49777</v>
      </c>
      <c r="N239" s="125" t="s">
        <v>130</v>
      </c>
      <c r="O239" s="125" t="s">
        <v>400</v>
      </c>
      <c r="P239" s="116">
        <v>1953.83</v>
      </c>
      <c r="Q239" s="114">
        <v>23446</v>
      </c>
      <c r="R239" s="174">
        <v>23446</v>
      </c>
      <c r="S239" s="173" t="s">
        <v>124</v>
      </c>
      <c r="T239" s="128"/>
      <c r="U239" s="38" t="s">
        <v>1486</v>
      </c>
      <c r="V239" s="67" t="s">
        <v>1202</v>
      </c>
      <c r="W239" s="52" t="s">
        <v>1209</v>
      </c>
      <c r="X239" s="52" t="s">
        <v>70</v>
      </c>
    </row>
    <row r="240" spans="1:34" ht="36.950000000000003" customHeight="1" x14ac:dyDescent="0.25">
      <c r="A240" s="28" t="s">
        <v>859</v>
      </c>
      <c r="B240" s="28">
        <v>9437346</v>
      </c>
      <c r="C240" s="64" t="s">
        <v>860</v>
      </c>
      <c r="D240" s="30" t="s">
        <v>861</v>
      </c>
      <c r="E240" s="29" t="s">
        <v>862</v>
      </c>
      <c r="F240" s="31" t="s">
        <v>65</v>
      </c>
      <c r="G240" s="31"/>
      <c r="H240" s="33">
        <v>45545</v>
      </c>
      <c r="I240" s="33">
        <v>45909</v>
      </c>
      <c r="J240" s="33" t="s">
        <v>98</v>
      </c>
      <c r="K240" s="34">
        <v>45910</v>
      </c>
      <c r="L240" s="32">
        <v>46274</v>
      </c>
      <c r="M240" s="33">
        <v>47370</v>
      </c>
      <c r="N240" s="34" t="s">
        <v>91</v>
      </c>
      <c r="O240" s="34" t="s">
        <v>67</v>
      </c>
      <c r="P240" s="115">
        <f>Tabela1[[#This Row],[VALOR ANUAL]]/12</f>
        <v>134665</v>
      </c>
      <c r="Q240" s="115">
        <v>1615980</v>
      </c>
      <c r="R240" s="115">
        <v>1615980</v>
      </c>
      <c r="S240" s="36" t="s">
        <v>1129</v>
      </c>
      <c r="T240" s="38"/>
      <c r="U240" s="28" t="s">
        <v>863</v>
      </c>
      <c r="V240" s="43" t="s">
        <v>864</v>
      </c>
      <c r="W240" s="45" t="s">
        <v>221</v>
      </c>
      <c r="X240" s="45" t="s">
        <v>1148</v>
      </c>
    </row>
    <row r="241" spans="1:34" ht="39" customHeight="1" x14ac:dyDescent="0.25">
      <c r="A241" s="28" t="s">
        <v>865</v>
      </c>
      <c r="B241" s="28">
        <v>9470701</v>
      </c>
      <c r="C241" s="64" t="s">
        <v>866</v>
      </c>
      <c r="D241" s="30" t="s">
        <v>861</v>
      </c>
      <c r="E241" s="29" t="s">
        <v>867</v>
      </c>
      <c r="F241" s="31" t="s">
        <v>65</v>
      </c>
      <c r="G241" s="31"/>
      <c r="H241" s="33">
        <v>45833</v>
      </c>
      <c r="I241" s="40">
        <v>46197</v>
      </c>
      <c r="J241" s="40" t="s">
        <v>65</v>
      </c>
      <c r="K241" s="34"/>
      <c r="L241" s="32"/>
      <c r="M241" s="40">
        <v>46197</v>
      </c>
      <c r="N241" s="34" t="s">
        <v>108</v>
      </c>
      <c r="O241" s="34" t="s">
        <v>67</v>
      </c>
      <c r="P241" s="115">
        <f>Tabela1[[#This Row],[VALOR ANUAL]]/12</f>
        <v>6400</v>
      </c>
      <c r="Q241" s="115">
        <v>76800</v>
      </c>
      <c r="R241" s="115">
        <v>76800</v>
      </c>
      <c r="S241" s="36" t="s">
        <v>131</v>
      </c>
      <c r="T241" s="38"/>
      <c r="U241" s="28" t="s">
        <v>133</v>
      </c>
      <c r="V241" s="41" t="s">
        <v>144</v>
      </c>
      <c r="W241" s="41" t="s">
        <v>221</v>
      </c>
      <c r="X241" s="162" t="s">
        <v>1148</v>
      </c>
    </row>
    <row r="242" spans="1:34" ht="38.450000000000003" customHeight="1" x14ac:dyDescent="0.25">
      <c r="A242" s="28" t="s">
        <v>868</v>
      </c>
      <c r="B242" s="28">
        <v>9459027</v>
      </c>
      <c r="C242" s="64" t="s">
        <v>869</v>
      </c>
      <c r="D242" s="30" t="s">
        <v>870</v>
      </c>
      <c r="E242" s="29" t="s">
        <v>871</v>
      </c>
      <c r="F242" s="31" t="s">
        <v>65</v>
      </c>
      <c r="G242" s="31"/>
      <c r="H242" s="33">
        <v>45755</v>
      </c>
      <c r="I242" s="40">
        <v>46484</v>
      </c>
      <c r="J242" s="40" t="s">
        <v>65</v>
      </c>
      <c r="K242" s="32"/>
      <c r="L242" s="32"/>
      <c r="M242" s="40">
        <v>46484</v>
      </c>
      <c r="N242" s="34" t="s">
        <v>130</v>
      </c>
      <c r="O242" s="34" t="s">
        <v>400</v>
      </c>
      <c r="P242" s="147">
        <v>36458.33</v>
      </c>
      <c r="Q242" s="147">
        <v>437500</v>
      </c>
      <c r="R242" s="115">
        <v>875000</v>
      </c>
      <c r="S242" s="36" t="s">
        <v>88</v>
      </c>
      <c r="T242" s="38"/>
      <c r="U242" s="28" t="s">
        <v>534</v>
      </c>
      <c r="V242" s="41" t="s">
        <v>533</v>
      </c>
      <c r="W242" s="41" t="s">
        <v>1148</v>
      </c>
      <c r="X242" s="162" t="s">
        <v>221</v>
      </c>
    </row>
    <row r="243" spans="1:34" ht="42.95" customHeight="1" x14ac:dyDescent="0.25">
      <c r="A243" s="28" t="s">
        <v>872</v>
      </c>
      <c r="B243" s="28">
        <v>9478113</v>
      </c>
      <c r="C243" s="64" t="s">
        <v>873</v>
      </c>
      <c r="D243" s="30" t="s">
        <v>874</v>
      </c>
      <c r="E243" s="29" t="s">
        <v>875</v>
      </c>
      <c r="F243" s="31" t="s">
        <v>65</v>
      </c>
      <c r="G243" s="31"/>
      <c r="H243" s="33">
        <v>45904</v>
      </c>
      <c r="I243" s="40">
        <v>46268</v>
      </c>
      <c r="J243" s="40" t="s">
        <v>98</v>
      </c>
      <c r="K243" s="32"/>
      <c r="L243" s="32"/>
      <c r="M243" s="40">
        <v>49555</v>
      </c>
      <c r="N243" s="34" t="s">
        <v>91</v>
      </c>
      <c r="O243" s="34" t="s">
        <v>67</v>
      </c>
      <c r="P243" s="115">
        <v>2090</v>
      </c>
      <c r="Q243" s="115">
        <v>25080</v>
      </c>
      <c r="R243" s="115">
        <v>25080</v>
      </c>
      <c r="S243" s="36" t="s">
        <v>876</v>
      </c>
      <c r="T243" s="38"/>
      <c r="U243" s="28" t="s">
        <v>877</v>
      </c>
      <c r="V243" s="41" t="s">
        <v>878</v>
      </c>
      <c r="W243" s="41" t="s">
        <v>1209</v>
      </c>
      <c r="X243" s="162" t="s">
        <v>70</v>
      </c>
    </row>
    <row r="244" spans="1:34" s="25" customFormat="1" ht="41.1" customHeight="1" x14ac:dyDescent="0.25">
      <c r="A244" s="219" t="s">
        <v>879</v>
      </c>
      <c r="B244" s="47">
        <v>9402585</v>
      </c>
      <c r="C244" s="65" t="s">
        <v>880</v>
      </c>
      <c r="D244" s="138" t="s">
        <v>881</v>
      </c>
      <c r="E244" s="57" t="s">
        <v>882</v>
      </c>
      <c r="F244" s="31" t="s">
        <v>98</v>
      </c>
      <c r="G244" s="48"/>
      <c r="H244" s="40">
        <v>45280</v>
      </c>
      <c r="I244" s="40">
        <v>45645</v>
      </c>
      <c r="J244" s="40" t="s">
        <v>98</v>
      </c>
      <c r="K244" s="37">
        <v>46011</v>
      </c>
      <c r="L244" s="37">
        <v>46375</v>
      </c>
      <c r="M244" s="40">
        <v>47106</v>
      </c>
      <c r="N244" s="34" t="s">
        <v>104</v>
      </c>
      <c r="O244" s="42" t="s">
        <v>67</v>
      </c>
      <c r="P244" s="114">
        <v>12623.26</v>
      </c>
      <c r="Q244" s="114">
        <v>151479.12</v>
      </c>
      <c r="R244" s="117">
        <v>757395.6</v>
      </c>
      <c r="S244" s="59" t="s">
        <v>183</v>
      </c>
      <c r="T244" s="181"/>
      <c r="U244" s="28" t="s">
        <v>185</v>
      </c>
      <c r="V244" s="43" t="s">
        <v>184</v>
      </c>
      <c r="W244" s="41" t="s">
        <v>1209</v>
      </c>
      <c r="X244" s="162" t="s">
        <v>70</v>
      </c>
      <c r="Y244" s="248"/>
      <c r="Z244" s="248"/>
      <c r="AA244" s="248"/>
      <c r="AB244" s="248"/>
      <c r="AC244" s="248"/>
      <c r="AD244" s="248"/>
      <c r="AE244" s="248"/>
      <c r="AF244" s="248"/>
      <c r="AG244" s="248"/>
      <c r="AH244" s="248"/>
    </row>
    <row r="245" spans="1:34" s="25" customFormat="1" ht="28.5" customHeight="1" x14ac:dyDescent="0.25">
      <c r="A245" s="28" t="s">
        <v>883</v>
      </c>
      <c r="B245" s="28">
        <v>9261684</v>
      </c>
      <c r="C245" s="64" t="s">
        <v>884</v>
      </c>
      <c r="D245" s="30" t="s">
        <v>885</v>
      </c>
      <c r="E245" s="29" t="s">
        <v>886</v>
      </c>
      <c r="F245" s="31" t="s">
        <v>65</v>
      </c>
      <c r="G245" s="31"/>
      <c r="H245" s="33">
        <v>43979</v>
      </c>
      <c r="I245" s="33">
        <v>45804</v>
      </c>
      <c r="J245" s="33"/>
      <c r="K245" s="34">
        <v>45805</v>
      </c>
      <c r="L245" s="32">
        <v>46169</v>
      </c>
      <c r="M245" s="33"/>
      <c r="N245" s="34" t="s">
        <v>197</v>
      </c>
      <c r="O245" s="42" t="s">
        <v>67</v>
      </c>
      <c r="P245" s="147">
        <v>10649.24</v>
      </c>
      <c r="Q245" s="147">
        <f>Tabela1[[#This Row],[VALOR MENSAL ]]*12</f>
        <v>127790.88</v>
      </c>
      <c r="R245" s="115">
        <f>Tabela1[[#This Row],[VALOR MENSAL ]]*12</f>
        <v>127790.88</v>
      </c>
      <c r="S245" s="36" t="s">
        <v>183</v>
      </c>
      <c r="T245" s="28" t="s">
        <v>887</v>
      </c>
      <c r="U245" s="28" t="s">
        <v>184</v>
      </c>
      <c r="V245" s="43"/>
      <c r="W245" s="41" t="s">
        <v>1148</v>
      </c>
      <c r="X245" s="162" t="s">
        <v>221</v>
      </c>
      <c r="Y245" s="248"/>
      <c r="Z245" s="248"/>
      <c r="AA245" s="248"/>
      <c r="AB245" s="248"/>
      <c r="AC245" s="248"/>
      <c r="AD245" s="248"/>
      <c r="AE245" s="248"/>
      <c r="AF245" s="248"/>
      <c r="AG245" s="248"/>
      <c r="AH245" s="248"/>
    </row>
    <row r="246" spans="1:34" s="25" customFormat="1" ht="30.95" customHeight="1" x14ac:dyDescent="0.25">
      <c r="A246" s="28" t="s">
        <v>888</v>
      </c>
      <c r="B246" s="28">
        <v>9261686</v>
      </c>
      <c r="C246" s="64" t="s">
        <v>889</v>
      </c>
      <c r="D246" s="30" t="s">
        <v>885</v>
      </c>
      <c r="E246" s="29" t="s">
        <v>890</v>
      </c>
      <c r="F246" s="31" t="s">
        <v>65</v>
      </c>
      <c r="G246" s="48"/>
      <c r="H246" s="40">
        <v>43979</v>
      </c>
      <c r="I246" s="40">
        <v>45804</v>
      </c>
      <c r="J246" s="40"/>
      <c r="K246" s="46">
        <v>45805</v>
      </c>
      <c r="L246" s="37">
        <v>46169</v>
      </c>
      <c r="M246" s="40"/>
      <c r="N246" s="46" t="s">
        <v>197</v>
      </c>
      <c r="O246" s="49" t="s">
        <v>67</v>
      </c>
      <c r="P246" s="115">
        <v>14765.78</v>
      </c>
      <c r="Q246" s="115">
        <v>177189.88</v>
      </c>
      <c r="R246" s="115">
        <v>177189.88</v>
      </c>
      <c r="S246" s="36" t="s">
        <v>183</v>
      </c>
      <c r="T246" s="28" t="s">
        <v>887</v>
      </c>
      <c r="U246" s="28" t="s">
        <v>184</v>
      </c>
      <c r="V246" s="43"/>
      <c r="W246" s="41" t="s">
        <v>221</v>
      </c>
      <c r="X246" s="162" t="s">
        <v>1148</v>
      </c>
      <c r="Y246" s="248"/>
      <c r="Z246" s="248"/>
      <c r="AA246" s="248"/>
      <c r="AB246" s="248"/>
      <c r="AC246" s="248"/>
      <c r="AD246" s="248"/>
      <c r="AE246" s="248"/>
      <c r="AF246" s="248"/>
      <c r="AG246" s="248"/>
      <c r="AH246" s="248"/>
    </row>
    <row r="247" spans="1:34" s="25" customFormat="1" ht="41.1" customHeight="1" x14ac:dyDescent="0.25">
      <c r="A247" s="28" t="s">
        <v>891</v>
      </c>
      <c r="B247" s="28">
        <v>9261687</v>
      </c>
      <c r="C247" s="64" t="s">
        <v>892</v>
      </c>
      <c r="D247" s="30" t="s">
        <v>885</v>
      </c>
      <c r="E247" s="29" t="s">
        <v>893</v>
      </c>
      <c r="F247" s="31" t="s">
        <v>65</v>
      </c>
      <c r="G247" s="31"/>
      <c r="H247" s="33">
        <v>43979</v>
      </c>
      <c r="I247" s="33">
        <v>45804</v>
      </c>
      <c r="J247" s="33"/>
      <c r="K247" s="34">
        <v>45805</v>
      </c>
      <c r="L247" s="32">
        <v>46169</v>
      </c>
      <c r="M247" s="33"/>
      <c r="N247" s="46" t="s">
        <v>197</v>
      </c>
      <c r="O247" s="49" t="s">
        <v>67</v>
      </c>
      <c r="P247" s="147">
        <v>1107.93</v>
      </c>
      <c r="Q247" s="147">
        <v>13295.16</v>
      </c>
      <c r="R247" s="147">
        <v>13295.16</v>
      </c>
      <c r="S247" s="36" t="s">
        <v>183</v>
      </c>
      <c r="T247" s="28" t="s">
        <v>887</v>
      </c>
      <c r="U247" s="28" t="s">
        <v>184</v>
      </c>
      <c r="V247" s="43"/>
      <c r="W247" s="41" t="s">
        <v>1148</v>
      </c>
      <c r="X247" s="162" t="s">
        <v>221</v>
      </c>
      <c r="Y247" s="248"/>
      <c r="Z247" s="248"/>
      <c r="AA247" s="248"/>
      <c r="AB247" s="248"/>
      <c r="AC247" s="248"/>
      <c r="AD247" s="248"/>
      <c r="AE247" s="248"/>
      <c r="AF247" s="248"/>
      <c r="AG247" s="248"/>
      <c r="AH247" s="248"/>
    </row>
    <row r="248" spans="1:34" ht="73.5" customHeight="1" x14ac:dyDescent="0.25">
      <c r="A248" s="28" t="s">
        <v>894</v>
      </c>
      <c r="B248" s="28">
        <v>9261688</v>
      </c>
      <c r="C248" s="64" t="s">
        <v>895</v>
      </c>
      <c r="D248" s="30" t="s">
        <v>885</v>
      </c>
      <c r="E248" s="29" t="s">
        <v>896</v>
      </c>
      <c r="F248" s="31" t="s">
        <v>65</v>
      </c>
      <c r="G248" s="48"/>
      <c r="H248" s="40">
        <v>43979</v>
      </c>
      <c r="I248" s="40">
        <v>45804</v>
      </c>
      <c r="J248" s="40"/>
      <c r="K248" s="46">
        <v>45805</v>
      </c>
      <c r="L248" s="37">
        <v>46169</v>
      </c>
      <c r="M248" s="40"/>
      <c r="N248" s="46" t="s">
        <v>197</v>
      </c>
      <c r="O248" s="49" t="s">
        <v>67</v>
      </c>
      <c r="P248" s="114">
        <v>10990.02</v>
      </c>
      <c r="Q248" s="114">
        <v>131880.24</v>
      </c>
      <c r="R248" s="114">
        <v>659401.19999999995</v>
      </c>
      <c r="S248" s="36" t="s">
        <v>183</v>
      </c>
      <c r="T248" s="28" t="s">
        <v>887</v>
      </c>
      <c r="U248" s="28" t="s">
        <v>184</v>
      </c>
      <c r="V248" s="43"/>
      <c r="W248" s="41" t="s">
        <v>1209</v>
      </c>
      <c r="X248" s="162" t="s">
        <v>70</v>
      </c>
    </row>
    <row r="249" spans="1:34" ht="63.95" customHeight="1" x14ac:dyDescent="0.25">
      <c r="A249" s="44" t="s">
        <v>897</v>
      </c>
      <c r="B249" s="28">
        <v>9261689</v>
      </c>
      <c r="C249" s="64" t="s">
        <v>898</v>
      </c>
      <c r="D249" s="30" t="s">
        <v>885</v>
      </c>
      <c r="E249" s="29" t="s">
        <v>899</v>
      </c>
      <c r="F249" s="31" t="s">
        <v>65</v>
      </c>
      <c r="G249" s="31"/>
      <c r="H249" s="33">
        <v>43979</v>
      </c>
      <c r="I249" s="33">
        <v>45804</v>
      </c>
      <c r="J249" s="33"/>
      <c r="K249" s="34">
        <v>45805</v>
      </c>
      <c r="L249" s="32">
        <v>46169</v>
      </c>
      <c r="M249" s="33"/>
      <c r="N249" s="34" t="s">
        <v>197</v>
      </c>
      <c r="O249" s="42" t="s">
        <v>67</v>
      </c>
      <c r="P249" s="114">
        <v>45408.26</v>
      </c>
      <c r="Q249" s="114">
        <v>544899.12</v>
      </c>
      <c r="R249" s="114">
        <v>2724495.6</v>
      </c>
      <c r="S249" s="36" t="s">
        <v>183</v>
      </c>
      <c r="T249" s="28" t="s">
        <v>887</v>
      </c>
      <c r="U249" s="28" t="s">
        <v>184</v>
      </c>
      <c r="V249" s="43"/>
      <c r="W249" s="45" t="s">
        <v>1209</v>
      </c>
      <c r="X249" s="45" t="s">
        <v>78</v>
      </c>
    </row>
    <row r="250" spans="1:34" ht="41.45" customHeight="1" x14ac:dyDescent="0.25">
      <c r="A250" s="44" t="s">
        <v>900</v>
      </c>
      <c r="B250" s="28">
        <v>9458918</v>
      </c>
      <c r="C250" s="64" t="s">
        <v>901</v>
      </c>
      <c r="D250" s="30" t="s">
        <v>902</v>
      </c>
      <c r="E250" s="29" t="s">
        <v>903</v>
      </c>
      <c r="F250" s="31" t="s">
        <v>65</v>
      </c>
      <c r="G250" s="31"/>
      <c r="H250" s="33">
        <v>45744</v>
      </c>
      <c r="I250" s="40">
        <v>46108</v>
      </c>
      <c r="J250" s="40" t="s">
        <v>65</v>
      </c>
      <c r="K250" s="34"/>
      <c r="L250" s="32"/>
      <c r="M250" s="40">
        <v>46108</v>
      </c>
      <c r="N250" s="34" t="s">
        <v>109</v>
      </c>
      <c r="O250" s="34" t="s">
        <v>67</v>
      </c>
      <c r="P250" s="115">
        <v>1020.83</v>
      </c>
      <c r="Q250" s="115">
        <v>12250</v>
      </c>
      <c r="R250" s="115">
        <v>12250</v>
      </c>
      <c r="S250" s="36" t="s">
        <v>88</v>
      </c>
      <c r="T250" s="38"/>
      <c r="U250" s="28" t="s">
        <v>904</v>
      </c>
      <c r="V250" s="41" t="s">
        <v>905</v>
      </c>
      <c r="W250" s="41" t="s">
        <v>1209</v>
      </c>
      <c r="X250" s="162" t="s">
        <v>70</v>
      </c>
    </row>
    <row r="251" spans="1:34" ht="54.95" customHeight="1" x14ac:dyDescent="0.25">
      <c r="A251" s="44" t="s">
        <v>906</v>
      </c>
      <c r="B251" s="28">
        <v>9321315</v>
      </c>
      <c r="C251" s="64" t="s">
        <v>907</v>
      </c>
      <c r="D251" s="30" t="s">
        <v>908</v>
      </c>
      <c r="E251" s="29" t="s">
        <v>909</v>
      </c>
      <c r="F251" s="48" t="s">
        <v>65</v>
      </c>
      <c r="G251" s="48"/>
      <c r="H251" s="40">
        <v>44643</v>
      </c>
      <c r="I251" s="40">
        <v>45007</v>
      </c>
      <c r="J251" s="40" t="s">
        <v>98</v>
      </c>
      <c r="K251" s="37">
        <v>46104</v>
      </c>
      <c r="L251" s="37">
        <v>46468</v>
      </c>
      <c r="M251" s="40">
        <v>46468</v>
      </c>
      <c r="N251" s="46" t="s">
        <v>109</v>
      </c>
      <c r="O251" s="49" t="s">
        <v>400</v>
      </c>
      <c r="P251" s="115">
        <f>Tabela1[[#This Row],[VALOR TOTAL]]/12</f>
        <v>6759.5358333333324</v>
      </c>
      <c r="Q251" s="115">
        <v>81114.429999999993</v>
      </c>
      <c r="R251" s="115">
        <v>81114.429999999993</v>
      </c>
      <c r="S251" s="36" t="s">
        <v>183</v>
      </c>
      <c r="T251" s="28"/>
      <c r="U251" s="28" t="s">
        <v>184</v>
      </c>
      <c r="V251" s="43" t="s">
        <v>185</v>
      </c>
      <c r="W251" s="41" t="s">
        <v>70</v>
      </c>
      <c r="X251" s="162" t="s">
        <v>1209</v>
      </c>
    </row>
    <row r="252" spans="1:34" ht="47.1" customHeight="1" x14ac:dyDescent="0.25">
      <c r="A252" s="28" t="s">
        <v>910</v>
      </c>
      <c r="B252" s="28">
        <v>9293815</v>
      </c>
      <c r="C252" s="64" t="s">
        <v>911</v>
      </c>
      <c r="D252" s="30" t="s">
        <v>912</v>
      </c>
      <c r="E252" s="29" t="s">
        <v>913</v>
      </c>
      <c r="F252" s="48" t="s">
        <v>65</v>
      </c>
      <c r="G252" s="48"/>
      <c r="H252" s="40">
        <v>44497</v>
      </c>
      <c r="I252" s="40">
        <v>44861</v>
      </c>
      <c r="J252" s="40" t="s">
        <v>98</v>
      </c>
      <c r="K252" s="37">
        <v>45958</v>
      </c>
      <c r="L252" s="37">
        <v>46322</v>
      </c>
      <c r="M252" s="40">
        <v>46322</v>
      </c>
      <c r="N252" s="46" t="s">
        <v>83</v>
      </c>
      <c r="O252" s="46" t="s">
        <v>67</v>
      </c>
      <c r="P252" s="115">
        <f t="shared" ref="P252:P257" si="8">R252/12</f>
        <v>356.60999999999996</v>
      </c>
      <c r="Q252" s="115">
        <v>4279.32</v>
      </c>
      <c r="R252" s="115">
        <v>4279.32</v>
      </c>
      <c r="S252" s="36" t="s">
        <v>914</v>
      </c>
      <c r="T252" s="38"/>
      <c r="U252" s="28" t="s">
        <v>915</v>
      </c>
      <c r="V252" s="43" t="s">
        <v>916</v>
      </c>
      <c r="W252" s="41" t="s">
        <v>221</v>
      </c>
      <c r="X252" s="162" t="s">
        <v>1148</v>
      </c>
    </row>
    <row r="253" spans="1:34" ht="47.45" customHeight="1" x14ac:dyDescent="0.25">
      <c r="A253" s="28" t="s">
        <v>917</v>
      </c>
      <c r="B253" s="28">
        <v>9402698</v>
      </c>
      <c r="C253" s="64" t="s">
        <v>918</v>
      </c>
      <c r="D253" s="30" t="s">
        <v>919</v>
      </c>
      <c r="E253" s="57" t="s">
        <v>920</v>
      </c>
      <c r="F253" s="48" t="s">
        <v>65</v>
      </c>
      <c r="G253" s="48"/>
      <c r="H253" s="40">
        <v>45274</v>
      </c>
      <c r="I253" s="40">
        <v>45639</v>
      </c>
      <c r="J253" s="40" t="s">
        <v>98</v>
      </c>
      <c r="K253" s="32">
        <v>46005</v>
      </c>
      <c r="L253" s="32">
        <v>46369</v>
      </c>
      <c r="M253" s="40">
        <v>46734</v>
      </c>
      <c r="N253" s="46" t="s">
        <v>104</v>
      </c>
      <c r="O253" s="42" t="s">
        <v>67</v>
      </c>
      <c r="P253" s="147">
        <v>5904.84</v>
      </c>
      <c r="Q253" s="147">
        <v>70858.13</v>
      </c>
      <c r="R253" s="115">
        <v>70858.13</v>
      </c>
      <c r="S253" s="36" t="s">
        <v>159</v>
      </c>
      <c r="T253" s="38"/>
      <c r="U253" s="28" t="s">
        <v>1348</v>
      </c>
      <c r="V253" s="43" t="s">
        <v>132</v>
      </c>
      <c r="W253" s="45" t="s">
        <v>1148</v>
      </c>
      <c r="X253" s="45" t="s">
        <v>221</v>
      </c>
    </row>
    <row r="254" spans="1:34" s="25" customFormat="1" ht="56.45" customHeight="1" x14ac:dyDescent="0.25">
      <c r="A254" s="28" t="s">
        <v>921</v>
      </c>
      <c r="B254" s="28">
        <v>9468230</v>
      </c>
      <c r="C254" s="64" t="s">
        <v>922</v>
      </c>
      <c r="D254" s="30" t="s">
        <v>923</v>
      </c>
      <c r="E254" s="29" t="s">
        <v>924</v>
      </c>
      <c r="F254" s="31" t="s">
        <v>65</v>
      </c>
      <c r="G254" s="31"/>
      <c r="H254" s="33">
        <v>45791</v>
      </c>
      <c r="I254" s="40">
        <v>46155</v>
      </c>
      <c r="J254" s="40" t="s">
        <v>98</v>
      </c>
      <c r="K254" s="32">
        <v>46156</v>
      </c>
      <c r="L254" s="32">
        <v>46520</v>
      </c>
      <c r="M254" s="40">
        <v>49442</v>
      </c>
      <c r="N254" s="34" t="s">
        <v>197</v>
      </c>
      <c r="O254" s="34" t="s">
        <v>400</v>
      </c>
      <c r="P254" s="114">
        <v>83333.33</v>
      </c>
      <c r="Q254" s="114">
        <v>1000000</v>
      </c>
      <c r="R254" s="114">
        <v>10000000</v>
      </c>
      <c r="S254" s="36" t="s">
        <v>754</v>
      </c>
      <c r="T254" s="38"/>
      <c r="U254" s="28" t="s">
        <v>307</v>
      </c>
      <c r="V254" s="41" t="s">
        <v>925</v>
      </c>
      <c r="W254" s="41" t="s">
        <v>1209</v>
      </c>
      <c r="X254" s="162" t="s">
        <v>70</v>
      </c>
      <c r="Y254" s="248"/>
      <c r="Z254" s="248"/>
      <c r="AA254" s="248"/>
      <c r="AB254" s="248"/>
      <c r="AC254" s="248"/>
      <c r="AD254" s="248"/>
      <c r="AE254" s="248"/>
      <c r="AF254" s="248"/>
      <c r="AG254" s="248"/>
      <c r="AH254" s="248"/>
    </row>
    <row r="255" spans="1:34" ht="55.5" customHeight="1" x14ac:dyDescent="0.25">
      <c r="A255" s="28" t="s">
        <v>1217</v>
      </c>
      <c r="B255" s="28">
        <v>9482080</v>
      </c>
      <c r="C255" s="66" t="s">
        <v>1218</v>
      </c>
      <c r="D255" s="30" t="s">
        <v>1219</v>
      </c>
      <c r="E255" s="29" t="s">
        <v>1220</v>
      </c>
      <c r="F255" s="31" t="s">
        <v>65</v>
      </c>
      <c r="G255" s="48"/>
      <c r="H255" s="40">
        <v>45971</v>
      </c>
      <c r="I255" s="40" t="s">
        <v>1448</v>
      </c>
      <c r="J255" s="40" t="s">
        <v>1449</v>
      </c>
      <c r="K255" s="37"/>
      <c r="L255" s="37"/>
      <c r="M255" s="40" t="s">
        <v>1450</v>
      </c>
      <c r="N255" s="46" t="s">
        <v>152</v>
      </c>
      <c r="O255" s="46" t="s">
        <v>67</v>
      </c>
      <c r="P255" s="115"/>
      <c r="Q255" s="115">
        <v>0</v>
      </c>
      <c r="R255" s="115">
        <v>168042</v>
      </c>
      <c r="S255" s="36" t="s">
        <v>678</v>
      </c>
      <c r="T255" s="38"/>
      <c r="U255" s="38" t="s">
        <v>402</v>
      </c>
      <c r="V255" s="67" t="s">
        <v>403</v>
      </c>
      <c r="W255" s="52" t="s">
        <v>221</v>
      </c>
      <c r="X255" s="162" t="s">
        <v>1148</v>
      </c>
    </row>
    <row r="256" spans="1:34" s="25" customFormat="1" ht="40.5" customHeight="1" x14ac:dyDescent="0.25">
      <c r="A256" s="28" t="s">
        <v>1136</v>
      </c>
      <c r="B256" s="28">
        <v>9479357</v>
      </c>
      <c r="C256" s="66" t="s">
        <v>1135</v>
      </c>
      <c r="D256" s="30" t="s">
        <v>1134</v>
      </c>
      <c r="E256" s="29" t="s">
        <v>1137</v>
      </c>
      <c r="F256" s="31" t="s">
        <v>65</v>
      </c>
      <c r="G256" s="48"/>
      <c r="H256" s="40">
        <v>45933</v>
      </c>
      <c r="I256" s="40">
        <v>46297</v>
      </c>
      <c r="J256" s="40" t="s">
        <v>98</v>
      </c>
      <c r="K256" s="46"/>
      <c r="L256" s="37"/>
      <c r="M256" s="40">
        <v>49584</v>
      </c>
      <c r="N256" s="46" t="s">
        <v>83</v>
      </c>
      <c r="O256" s="46" t="s">
        <v>67</v>
      </c>
      <c r="P256" s="114">
        <v>9000</v>
      </c>
      <c r="Q256" s="114">
        <v>108000</v>
      </c>
      <c r="R256" s="114">
        <v>1080000</v>
      </c>
      <c r="S256" s="36" t="s">
        <v>377</v>
      </c>
      <c r="T256" s="38"/>
      <c r="U256" s="38" t="s">
        <v>378</v>
      </c>
      <c r="V256" s="67" t="s">
        <v>379</v>
      </c>
      <c r="W256" s="52" t="s">
        <v>1209</v>
      </c>
      <c r="X256" s="162" t="s">
        <v>70</v>
      </c>
      <c r="Y256" s="248"/>
      <c r="Z256" s="248"/>
      <c r="AA256" s="248"/>
      <c r="AB256" s="248"/>
      <c r="AC256" s="248"/>
      <c r="AD256" s="248"/>
      <c r="AE256" s="248"/>
      <c r="AF256" s="248"/>
      <c r="AG256" s="248"/>
      <c r="AH256" s="248"/>
    </row>
    <row r="257" spans="1:34" ht="39.6" customHeight="1" x14ac:dyDescent="0.25">
      <c r="A257" s="28" t="s">
        <v>926</v>
      </c>
      <c r="B257" s="28">
        <v>9340438</v>
      </c>
      <c r="C257" s="64" t="s">
        <v>927</v>
      </c>
      <c r="D257" s="30" t="s">
        <v>928</v>
      </c>
      <c r="E257" s="29" t="s">
        <v>929</v>
      </c>
      <c r="F257" s="48" t="s">
        <v>98</v>
      </c>
      <c r="G257" s="48"/>
      <c r="H257" s="40">
        <v>44728</v>
      </c>
      <c r="I257" s="40">
        <v>45092</v>
      </c>
      <c r="J257" s="40" t="s">
        <v>98</v>
      </c>
      <c r="K257" s="46">
        <v>46189</v>
      </c>
      <c r="L257" s="37">
        <v>46553</v>
      </c>
      <c r="M257" s="40">
        <v>46553</v>
      </c>
      <c r="N257" s="46" t="s">
        <v>108</v>
      </c>
      <c r="O257" s="46" t="s">
        <v>400</v>
      </c>
      <c r="P257" s="115">
        <f t="shared" si="8"/>
        <v>20500</v>
      </c>
      <c r="Q257" s="115">
        <v>246000</v>
      </c>
      <c r="R257" s="115">
        <v>246000</v>
      </c>
      <c r="S257" s="36" t="s">
        <v>1130</v>
      </c>
      <c r="T257" s="38"/>
      <c r="U257" s="28" t="s">
        <v>255</v>
      </c>
      <c r="V257" s="43" t="s">
        <v>442</v>
      </c>
      <c r="W257" s="41" t="s">
        <v>70</v>
      </c>
      <c r="X257" s="162" t="s">
        <v>1209</v>
      </c>
    </row>
    <row r="258" spans="1:34" ht="44.45" customHeight="1" x14ac:dyDescent="0.25">
      <c r="A258" s="28" t="s">
        <v>930</v>
      </c>
      <c r="B258" s="28">
        <v>9452481</v>
      </c>
      <c r="C258" s="64" t="s">
        <v>931</v>
      </c>
      <c r="D258" s="30" t="s">
        <v>932</v>
      </c>
      <c r="E258" s="29" t="s">
        <v>933</v>
      </c>
      <c r="F258" s="31" t="s">
        <v>65</v>
      </c>
      <c r="G258" s="31"/>
      <c r="H258" s="33">
        <v>45717</v>
      </c>
      <c r="I258" s="33">
        <v>46081</v>
      </c>
      <c r="J258" s="33" t="s">
        <v>98</v>
      </c>
      <c r="K258" s="32">
        <v>46082</v>
      </c>
      <c r="L258" s="32">
        <v>46446</v>
      </c>
      <c r="M258" s="33">
        <v>49368</v>
      </c>
      <c r="N258" s="34" t="s">
        <v>75</v>
      </c>
      <c r="O258" s="34" t="s">
        <v>400</v>
      </c>
      <c r="P258" s="115">
        <f>Tabela1[[#This Row],[VALOR ANUAL]]/12</f>
        <v>19713.8</v>
      </c>
      <c r="Q258" s="115">
        <v>236565.6</v>
      </c>
      <c r="R258" s="115">
        <v>236565.6</v>
      </c>
      <c r="S258" s="36" t="s">
        <v>377</v>
      </c>
      <c r="T258" s="38"/>
      <c r="U258" s="28" t="s">
        <v>378</v>
      </c>
      <c r="V258" s="41" t="s">
        <v>379</v>
      </c>
      <c r="W258" s="41" t="s">
        <v>221</v>
      </c>
      <c r="X258" s="162" t="s">
        <v>1148</v>
      </c>
    </row>
    <row r="259" spans="1:34" ht="63.95" customHeight="1" x14ac:dyDescent="0.25">
      <c r="A259" s="28" t="s">
        <v>1292</v>
      </c>
      <c r="B259" s="28">
        <v>9488036</v>
      </c>
      <c r="C259" s="66" t="s">
        <v>1293</v>
      </c>
      <c r="D259" s="30" t="s">
        <v>934</v>
      </c>
      <c r="E259" s="29" t="s">
        <v>935</v>
      </c>
      <c r="F259" s="31" t="s">
        <v>65</v>
      </c>
      <c r="G259" s="48"/>
      <c r="H259" s="40">
        <v>46000</v>
      </c>
      <c r="I259" s="40">
        <v>46364</v>
      </c>
      <c r="J259" s="40" t="s">
        <v>98</v>
      </c>
      <c r="K259" s="37"/>
      <c r="L259" s="37"/>
      <c r="M259" s="40">
        <v>49651</v>
      </c>
      <c r="N259" s="46" t="s">
        <v>104</v>
      </c>
      <c r="O259" s="46" t="s">
        <v>67</v>
      </c>
      <c r="P259" s="115">
        <f>Tabela1[[#This Row],[VALOR TOTAL]]/12</f>
        <v>15437.5</v>
      </c>
      <c r="Q259" s="115">
        <v>185250</v>
      </c>
      <c r="R259" s="115">
        <v>185250</v>
      </c>
      <c r="S259" s="36" t="s">
        <v>124</v>
      </c>
      <c r="T259" s="38"/>
      <c r="U259" s="38" t="s">
        <v>118</v>
      </c>
      <c r="V259" s="67" t="s">
        <v>1202</v>
      </c>
      <c r="W259" s="52" t="s">
        <v>70</v>
      </c>
      <c r="X259" s="162" t="s">
        <v>1209</v>
      </c>
    </row>
    <row r="260" spans="1:34" ht="26.1" customHeight="1" x14ac:dyDescent="0.25">
      <c r="A260" s="28" t="s">
        <v>1272</v>
      </c>
      <c r="B260" s="28">
        <v>9484351</v>
      </c>
      <c r="C260" s="66" t="s">
        <v>1273</v>
      </c>
      <c r="D260" s="30" t="s">
        <v>936</v>
      </c>
      <c r="E260" s="29" t="s">
        <v>1274</v>
      </c>
      <c r="F260" s="31" t="s">
        <v>65</v>
      </c>
      <c r="G260" s="48"/>
      <c r="H260" s="40">
        <v>45982</v>
      </c>
      <c r="I260" s="40" t="s">
        <v>1451</v>
      </c>
      <c r="J260" s="40" t="s">
        <v>98</v>
      </c>
      <c r="K260" s="46"/>
      <c r="L260" s="37"/>
      <c r="M260" s="40" t="s">
        <v>1452</v>
      </c>
      <c r="N260" s="46" t="s">
        <v>152</v>
      </c>
      <c r="O260" s="46" t="s">
        <v>67</v>
      </c>
      <c r="P260" s="115">
        <v>7359</v>
      </c>
      <c r="Q260" s="115">
        <v>88308.1</v>
      </c>
      <c r="R260" s="115">
        <v>88308.1</v>
      </c>
      <c r="S260" s="36" t="s">
        <v>710</v>
      </c>
      <c r="T260" s="38"/>
      <c r="U260" s="38" t="s">
        <v>685</v>
      </c>
      <c r="V260" s="67" t="s">
        <v>684</v>
      </c>
      <c r="W260" s="52" t="s">
        <v>221</v>
      </c>
      <c r="X260" s="162" t="s">
        <v>1148</v>
      </c>
    </row>
    <row r="261" spans="1:34" ht="33.6" customHeight="1" x14ac:dyDescent="0.25">
      <c r="A261" s="28" t="s">
        <v>937</v>
      </c>
      <c r="B261" s="28">
        <v>9408815</v>
      </c>
      <c r="C261" s="64" t="s">
        <v>938</v>
      </c>
      <c r="D261" s="30" t="s">
        <v>939</v>
      </c>
      <c r="E261" s="57" t="s">
        <v>940</v>
      </c>
      <c r="F261" s="48" t="s">
        <v>65</v>
      </c>
      <c r="G261" s="48" t="s">
        <v>98</v>
      </c>
      <c r="H261" s="40">
        <v>45332</v>
      </c>
      <c r="I261" s="40">
        <v>46243</v>
      </c>
      <c r="J261" s="40" t="s">
        <v>98</v>
      </c>
      <c r="K261" s="34"/>
      <c r="L261" s="32"/>
      <c r="M261" s="40">
        <v>47158</v>
      </c>
      <c r="N261" s="34" t="s">
        <v>190</v>
      </c>
      <c r="O261" s="34" t="s">
        <v>67</v>
      </c>
      <c r="P261" s="147">
        <v>26408.87</v>
      </c>
      <c r="Q261" s="147">
        <v>316906.43</v>
      </c>
      <c r="R261" s="115">
        <v>758905.68</v>
      </c>
      <c r="S261" s="36" t="s">
        <v>183</v>
      </c>
      <c r="T261" s="38"/>
      <c r="U261" s="28" t="s">
        <v>184</v>
      </c>
      <c r="V261" s="43" t="s">
        <v>185</v>
      </c>
      <c r="W261" s="45" t="s">
        <v>1148</v>
      </c>
      <c r="X261" s="45" t="s">
        <v>221</v>
      </c>
    </row>
    <row r="262" spans="1:34" ht="30.6" customHeight="1" x14ac:dyDescent="0.25">
      <c r="A262" s="28" t="s">
        <v>941</v>
      </c>
      <c r="B262" s="28">
        <v>9456369</v>
      </c>
      <c r="C262" s="64" t="s">
        <v>942</v>
      </c>
      <c r="D262" s="30" t="s">
        <v>943</v>
      </c>
      <c r="E262" s="29" t="s">
        <v>944</v>
      </c>
      <c r="F262" s="31" t="s">
        <v>65</v>
      </c>
      <c r="G262" s="31"/>
      <c r="H262" s="33">
        <v>45730</v>
      </c>
      <c r="I262" s="40">
        <v>46094</v>
      </c>
      <c r="J262" s="40" t="s">
        <v>98</v>
      </c>
      <c r="K262" s="34">
        <v>46095</v>
      </c>
      <c r="L262" s="32">
        <v>46459</v>
      </c>
      <c r="M262" s="40">
        <v>49381</v>
      </c>
      <c r="N262" s="34" t="s">
        <v>109</v>
      </c>
      <c r="O262" s="34" t="s">
        <v>400</v>
      </c>
      <c r="P262" s="115">
        <v>333</v>
      </c>
      <c r="Q262" s="115">
        <v>3996</v>
      </c>
      <c r="R262" s="115">
        <v>3996</v>
      </c>
      <c r="S262" s="36" t="s">
        <v>556</v>
      </c>
      <c r="T262" s="38"/>
      <c r="U262" s="28" t="s">
        <v>174</v>
      </c>
      <c r="V262" s="41" t="s">
        <v>175</v>
      </c>
      <c r="W262" s="41" t="s">
        <v>1209</v>
      </c>
      <c r="X262" s="162" t="s">
        <v>70</v>
      </c>
    </row>
    <row r="263" spans="1:34" ht="45" customHeight="1" x14ac:dyDescent="0.25">
      <c r="A263" s="28" t="s">
        <v>945</v>
      </c>
      <c r="B263" s="28">
        <v>9342910</v>
      </c>
      <c r="C263" s="64" t="s">
        <v>946</v>
      </c>
      <c r="D263" s="30" t="s">
        <v>947</v>
      </c>
      <c r="E263" s="29" t="s">
        <v>948</v>
      </c>
      <c r="F263" s="31" t="s">
        <v>98</v>
      </c>
      <c r="G263" s="31"/>
      <c r="H263" s="33">
        <v>44756</v>
      </c>
      <c r="I263" s="33">
        <v>45486</v>
      </c>
      <c r="J263" s="33" t="s">
        <v>98</v>
      </c>
      <c r="K263" s="32">
        <v>45487</v>
      </c>
      <c r="L263" s="32">
        <v>46216</v>
      </c>
      <c r="M263" s="33">
        <v>46581</v>
      </c>
      <c r="N263" s="34" t="s">
        <v>99</v>
      </c>
      <c r="O263" s="42" t="s">
        <v>67</v>
      </c>
      <c r="P263" s="115">
        <f t="shared" ref="P263:P268" si="9">R263/12</f>
        <v>48267.680833333339</v>
      </c>
      <c r="Q263" s="115">
        <v>579212.17000000004</v>
      </c>
      <c r="R263" s="115">
        <v>579212.17000000004</v>
      </c>
      <c r="S263" s="36" t="s">
        <v>458</v>
      </c>
      <c r="T263" s="38"/>
      <c r="U263" s="28" t="s">
        <v>459</v>
      </c>
      <c r="V263" s="43" t="s">
        <v>949</v>
      </c>
      <c r="W263" s="41" t="s">
        <v>1209</v>
      </c>
      <c r="X263" s="162" t="s">
        <v>70</v>
      </c>
    </row>
    <row r="264" spans="1:34" s="25" customFormat="1" ht="38.450000000000003" customHeight="1" x14ac:dyDescent="0.25">
      <c r="A264" s="28" t="s">
        <v>1340</v>
      </c>
      <c r="B264" s="28" t="s">
        <v>1339</v>
      </c>
      <c r="C264" s="64" t="s">
        <v>950</v>
      </c>
      <c r="D264" s="30" t="s">
        <v>951</v>
      </c>
      <c r="E264" s="57" t="s">
        <v>952</v>
      </c>
      <c r="F264" s="31" t="s">
        <v>65</v>
      </c>
      <c r="G264" s="31"/>
      <c r="H264" s="33">
        <v>45259</v>
      </c>
      <c r="I264" s="33">
        <v>45624</v>
      </c>
      <c r="J264" s="33" t="s">
        <v>98</v>
      </c>
      <c r="K264" s="32">
        <v>45990</v>
      </c>
      <c r="L264" s="32">
        <v>46354</v>
      </c>
      <c r="M264" s="33">
        <v>47085</v>
      </c>
      <c r="N264" s="34" t="s">
        <v>152</v>
      </c>
      <c r="O264" s="42" t="s">
        <v>67</v>
      </c>
      <c r="P264" s="114">
        <v>7687.82</v>
      </c>
      <c r="Q264" s="114">
        <v>92253.8</v>
      </c>
      <c r="R264" s="114">
        <v>461269.2</v>
      </c>
      <c r="S264" s="36" t="s">
        <v>183</v>
      </c>
      <c r="T264" s="38"/>
      <c r="U264" s="28" t="s">
        <v>184</v>
      </c>
      <c r="V264" s="43" t="s">
        <v>185</v>
      </c>
      <c r="W264" s="45" t="s">
        <v>1209</v>
      </c>
      <c r="X264" s="45" t="s">
        <v>70</v>
      </c>
      <c r="Y264" s="248"/>
      <c r="Z264" s="248"/>
      <c r="AA264" s="248"/>
      <c r="AB264" s="248"/>
      <c r="AC264" s="248"/>
      <c r="AD264" s="248"/>
      <c r="AE264" s="248"/>
      <c r="AF264" s="248"/>
      <c r="AG264" s="248"/>
      <c r="AH264" s="248"/>
    </row>
    <row r="265" spans="1:34" ht="36.6" customHeight="1" x14ac:dyDescent="0.25">
      <c r="A265" s="28" t="s">
        <v>953</v>
      </c>
      <c r="B265" s="28">
        <v>9433797</v>
      </c>
      <c r="C265" s="64" t="s">
        <v>954</v>
      </c>
      <c r="D265" s="30" t="s">
        <v>955</v>
      </c>
      <c r="E265" s="29" t="s">
        <v>956</v>
      </c>
      <c r="F265" s="31" t="s">
        <v>65</v>
      </c>
      <c r="G265" s="31"/>
      <c r="H265" s="33">
        <v>45511</v>
      </c>
      <c r="I265" s="33">
        <v>45875</v>
      </c>
      <c r="J265" s="33" t="s">
        <v>98</v>
      </c>
      <c r="K265" s="34">
        <v>45876</v>
      </c>
      <c r="L265" s="32">
        <v>46240</v>
      </c>
      <c r="M265" s="33">
        <v>49162</v>
      </c>
      <c r="N265" s="34" t="s">
        <v>190</v>
      </c>
      <c r="O265" s="61" t="s">
        <v>67</v>
      </c>
      <c r="P265" s="147">
        <v>64309.56</v>
      </c>
      <c r="Q265" s="147">
        <v>771714.76</v>
      </c>
      <c r="R265" s="115">
        <v>533093.29</v>
      </c>
      <c r="S265" s="36" t="s">
        <v>453</v>
      </c>
      <c r="T265" s="38"/>
      <c r="U265" s="28" t="s">
        <v>957</v>
      </c>
      <c r="V265" s="43" t="s">
        <v>958</v>
      </c>
      <c r="W265" s="71" t="s">
        <v>1148</v>
      </c>
      <c r="X265" s="73" t="s">
        <v>221</v>
      </c>
    </row>
    <row r="266" spans="1:34" ht="29.1" customHeight="1" x14ac:dyDescent="0.25">
      <c r="A266" s="28" t="s">
        <v>959</v>
      </c>
      <c r="B266" s="28">
        <v>9317893</v>
      </c>
      <c r="C266" s="64" t="s">
        <v>960</v>
      </c>
      <c r="D266" s="30" t="s">
        <v>961</v>
      </c>
      <c r="E266" s="29" t="s">
        <v>962</v>
      </c>
      <c r="F266" s="31" t="s">
        <v>65</v>
      </c>
      <c r="G266" s="31"/>
      <c r="H266" s="33">
        <v>44576</v>
      </c>
      <c r="I266" s="33">
        <v>44940</v>
      </c>
      <c r="J266" s="33" t="s">
        <v>98</v>
      </c>
      <c r="K266" s="32">
        <v>46037</v>
      </c>
      <c r="L266" s="32">
        <v>46401</v>
      </c>
      <c r="M266" s="33">
        <v>46401</v>
      </c>
      <c r="N266" s="34" t="s">
        <v>66</v>
      </c>
      <c r="O266" s="42" t="s">
        <v>400</v>
      </c>
      <c r="P266" s="115">
        <f t="shared" si="9"/>
        <v>605</v>
      </c>
      <c r="Q266" s="115">
        <v>7260</v>
      </c>
      <c r="R266" s="115">
        <v>7260</v>
      </c>
      <c r="S266" s="36" t="s">
        <v>453</v>
      </c>
      <c r="T266" s="38"/>
      <c r="U266" s="28" t="s">
        <v>963</v>
      </c>
      <c r="V266" s="43" t="s">
        <v>184</v>
      </c>
      <c r="W266" s="41" t="s">
        <v>221</v>
      </c>
      <c r="X266" s="45" t="s">
        <v>1148</v>
      </c>
    </row>
    <row r="267" spans="1:34" ht="30.6" customHeight="1" x14ac:dyDescent="0.25">
      <c r="A267" s="28" t="s">
        <v>964</v>
      </c>
      <c r="B267" s="28">
        <v>9322305</v>
      </c>
      <c r="C267" s="64" t="s">
        <v>965</v>
      </c>
      <c r="D267" s="30" t="s">
        <v>966</v>
      </c>
      <c r="E267" s="29" t="s">
        <v>967</v>
      </c>
      <c r="F267" s="48" t="s">
        <v>65</v>
      </c>
      <c r="G267" s="48"/>
      <c r="H267" s="40">
        <v>44608</v>
      </c>
      <c r="I267" s="40">
        <v>44972</v>
      </c>
      <c r="J267" s="40" t="s">
        <v>98</v>
      </c>
      <c r="K267" s="37">
        <v>46069</v>
      </c>
      <c r="L267" s="37">
        <v>46433</v>
      </c>
      <c r="M267" s="40">
        <v>46433</v>
      </c>
      <c r="N267" s="46" t="s">
        <v>75</v>
      </c>
      <c r="O267" s="49" t="s">
        <v>400</v>
      </c>
      <c r="P267" s="147">
        <v>12079.33</v>
      </c>
      <c r="Q267" s="147">
        <v>144952</v>
      </c>
      <c r="R267" s="115">
        <v>144952</v>
      </c>
      <c r="S267" s="36" t="s">
        <v>453</v>
      </c>
      <c r="T267" s="38"/>
      <c r="U267" s="28" t="s">
        <v>963</v>
      </c>
      <c r="V267" s="43" t="s">
        <v>184</v>
      </c>
      <c r="W267" s="41" t="s">
        <v>1148</v>
      </c>
      <c r="X267" s="162" t="s">
        <v>221</v>
      </c>
    </row>
    <row r="268" spans="1:34" ht="57.95" customHeight="1" x14ac:dyDescent="0.25">
      <c r="A268" s="28" t="s">
        <v>968</v>
      </c>
      <c r="B268" s="28">
        <v>9340410</v>
      </c>
      <c r="C268" s="64" t="s">
        <v>969</v>
      </c>
      <c r="D268" s="30" t="s">
        <v>970</v>
      </c>
      <c r="E268" s="29" t="s">
        <v>971</v>
      </c>
      <c r="F268" s="31" t="s">
        <v>65</v>
      </c>
      <c r="G268" s="48"/>
      <c r="H268" s="40">
        <v>44744</v>
      </c>
      <c r="I268" s="40">
        <v>45108</v>
      </c>
      <c r="J268" s="40" t="s">
        <v>98</v>
      </c>
      <c r="K268" s="37">
        <v>46205</v>
      </c>
      <c r="L268" s="37">
        <v>46569</v>
      </c>
      <c r="M268" s="40">
        <v>46569</v>
      </c>
      <c r="N268" s="46" t="s">
        <v>99</v>
      </c>
      <c r="O268" s="46" t="s">
        <v>400</v>
      </c>
      <c r="P268" s="115">
        <f t="shared" si="9"/>
        <v>47497.65</v>
      </c>
      <c r="Q268" s="115">
        <v>569971.80000000005</v>
      </c>
      <c r="R268" s="115">
        <v>569971.80000000005</v>
      </c>
      <c r="S268" s="36" t="s">
        <v>453</v>
      </c>
      <c r="T268" s="38"/>
      <c r="U268" s="28" t="s">
        <v>77</v>
      </c>
      <c r="V268" s="43" t="s">
        <v>184</v>
      </c>
      <c r="W268" s="63" t="s">
        <v>1209</v>
      </c>
      <c r="X268" s="162" t="s">
        <v>70</v>
      </c>
    </row>
    <row r="269" spans="1:34" ht="44.45" customHeight="1" x14ac:dyDescent="0.25">
      <c r="A269" s="28" t="s">
        <v>972</v>
      </c>
      <c r="B269" s="28">
        <v>9379416</v>
      </c>
      <c r="C269" s="64" t="s">
        <v>973</v>
      </c>
      <c r="D269" s="30" t="s">
        <v>974</v>
      </c>
      <c r="E269" s="29" t="s">
        <v>975</v>
      </c>
      <c r="F269" s="31" t="s">
        <v>65</v>
      </c>
      <c r="G269" s="31"/>
      <c r="H269" s="33">
        <v>45020</v>
      </c>
      <c r="I269" s="33">
        <v>45385</v>
      </c>
      <c r="J269" s="33" t="s">
        <v>98</v>
      </c>
      <c r="K269" s="32">
        <v>46116</v>
      </c>
      <c r="L269" s="32" t="s">
        <v>1524</v>
      </c>
      <c r="M269" s="33">
        <v>46846</v>
      </c>
      <c r="N269" s="34" t="s">
        <v>130</v>
      </c>
      <c r="O269" s="61" t="s">
        <v>400</v>
      </c>
      <c r="P269" s="115">
        <f>R269/12</f>
        <v>3883</v>
      </c>
      <c r="Q269" s="115">
        <v>46596</v>
      </c>
      <c r="R269" s="115">
        <v>46596</v>
      </c>
      <c r="S269" s="36" t="s">
        <v>976</v>
      </c>
      <c r="T269" s="38"/>
      <c r="U269" s="28" t="s">
        <v>77</v>
      </c>
      <c r="V269" s="43" t="s">
        <v>76</v>
      </c>
      <c r="W269" s="41" t="s">
        <v>221</v>
      </c>
      <c r="X269" s="162" t="s">
        <v>1148</v>
      </c>
    </row>
    <row r="270" spans="1:34" ht="36" customHeight="1" x14ac:dyDescent="0.25">
      <c r="A270" s="28" t="s">
        <v>977</v>
      </c>
      <c r="B270" s="28">
        <v>9434210</v>
      </c>
      <c r="C270" s="64" t="s">
        <v>978</v>
      </c>
      <c r="D270" s="30" t="s">
        <v>979</v>
      </c>
      <c r="E270" s="29" t="s">
        <v>980</v>
      </c>
      <c r="F270" s="31" t="s">
        <v>65</v>
      </c>
      <c r="G270" s="31"/>
      <c r="H270" s="33">
        <v>45524</v>
      </c>
      <c r="I270" s="33">
        <v>45888</v>
      </c>
      <c r="J270" s="33" t="s">
        <v>98</v>
      </c>
      <c r="K270" s="34">
        <v>45889</v>
      </c>
      <c r="L270" s="32">
        <v>46253</v>
      </c>
      <c r="M270" s="33">
        <v>49175</v>
      </c>
      <c r="N270" s="34" t="s">
        <v>190</v>
      </c>
      <c r="O270" s="62" t="s">
        <v>67</v>
      </c>
      <c r="P270" s="115">
        <f>R270/12</f>
        <v>11250</v>
      </c>
      <c r="Q270" s="115">
        <v>135000</v>
      </c>
      <c r="R270" s="115">
        <v>135000</v>
      </c>
      <c r="S270" s="36" t="s">
        <v>453</v>
      </c>
      <c r="T270" s="38"/>
      <c r="U270" s="28" t="s">
        <v>184</v>
      </c>
      <c r="V270" s="43" t="s">
        <v>185</v>
      </c>
      <c r="W270" s="41" t="s">
        <v>221</v>
      </c>
      <c r="X270" s="162" t="s">
        <v>1148</v>
      </c>
    </row>
    <row r="271" spans="1:34" ht="40.5" customHeight="1" x14ac:dyDescent="0.25">
      <c r="A271" s="28" t="s">
        <v>981</v>
      </c>
      <c r="B271" s="28">
        <v>9459790</v>
      </c>
      <c r="C271" s="64" t="s">
        <v>982</v>
      </c>
      <c r="D271" s="30" t="s">
        <v>983</v>
      </c>
      <c r="E271" s="29" t="s">
        <v>984</v>
      </c>
      <c r="F271" s="31" t="s">
        <v>65</v>
      </c>
      <c r="G271" s="31"/>
      <c r="H271" s="33">
        <v>45776</v>
      </c>
      <c r="I271" s="40">
        <v>46140</v>
      </c>
      <c r="J271" s="40" t="s">
        <v>98</v>
      </c>
      <c r="K271" s="34">
        <v>46141</v>
      </c>
      <c r="L271" s="32">
        <v>46505</v>
      </c>
      <c r="M271" s="40">
        <v>49427</v>
      </c>
      <c r="N271" s="34" t="s">
        <v>130</v>
      </c>
      <c r="O271" s="34" t="s">
        <v>400</v>
      </c>
      <c r="P271" s="115">
        <v>139705.78</v>
      </c>
      <c r="Q271" s="115">
        <v>1676469.36</v>
      </c>
      <c r="R271" s="115">
        <v>1676469.36</v>
      </c>
      <c r="S271" s="36" t="s">
        <v>453</v>
      </c>
      <c r="T271" s="38"/>
      <c r="U271" s="28" t="s">
        <v>185</v>
      </c>
      <c r="V271" s="41" t="s">
        <v>184</v>
      </c>
      <c r="W271" s="41" t="s">
        <v>1209</v>
      </c>
      <c r="X271" s="162" t="s">
        <v>70</v>
      </c>
    </row>
    <row r="272" spans="1:34" s="25" customFormat="1" ht="60" customHeight="1" x14ac:dyDescent="0.25">
      <c r="A272" s="28" t="s">
        <v>1215</v>
      </c>
      <c r="B272" s="28">
        <v>9481582</v>
      </c>
      <c r="C272" s="66" t="s">
        <v>1421</v>
      </c>
      <c r="D272" s="30" t="s">
        <v>1214</v>
      </c>
      <c r="E272" s="29" t="s">
        <v>1216</v>
      </c>
      <c r="F272" s="31" t="s">
        <v>65</v>
      </c>
      <c r="G272" s="48"/>
      <c r="H272" s="40">
        <v>45971</v>
      </c>
      <c r="I272" s="40">
        <v>46335</v>
      </c>
      <c r="J272" s="40" t="s">
        <v>98</v>
      </c>
      <c r="K272" s="46"/>
      <c r="L272" s="37"/>
      <c r="M272" s="40">
        <v>49622</v>
      </c>
      <c r="N272" s="46" t="s">
        <v>152</v>
      </c>
      <c r="O272" s="46" t="s">
        <v>67</v>
      </c>
      <c r="P272" s="114">
        <v>15861</v>
      </c>
      <c r="Q272" s="114">
        <v>190332</v>
      </c>
      <c r="R272" s="114">
        <v>1903320</v>
      </c>
      <c r="S272" s="36" t="s">
        <v>183</v>
      </c>
      <c r="T272" s="38"/>
      <c r="U272" s="38" t="s">
        <v>185</v>
      </c>
      <c r="V272" s="67" t="s">
        <v>963</v>
      </c>
      <c r="W272" s="52" t="s">
        <v>1209</v>
      </c>
      <c r="X272" s="162" t="s">
        <v>70</v>
      </c>
      <c r="Y272" s="248"/>
      <c r="Z272" s="248"/>
      <c r="AA272" s="248"/>
      <c r="AB272" s="248"/>
      <c r="AC272" s="248"/>
      <c r="AD272" s="248"/>
      <c r="AE272" s="248"/>
      <c r="AF272" s="248"/>
      <c r="AG272" s="248"/>
      <c r="AH272" s="248"/>
    </row>
    <row r="273" spans="1:34" ht="42.6" customHeight="1" x14ac:dyDescent="0.25">
      <c r="A273" s="120" t="s">
        <v>1436</v>
      </c>
      <c r="B273" s="120">
        <v>9495736</v>
      </c>
      <c r="C273" s="121" t="s">
        <v>1435</v>
      </c>
      <c r="D273" s="169" t="s">
        <v>1434</v>
      </c>
      <c r="E273" s="122" t="s">
        <v>1437</v>
      </c>
      <c r="F273" s="123" t="s">
        <v>65</v>
      </c>
      <c r="G273" s="103"/>
      <c r="H273" s="104">
        <v>46084</v>
      </c>
      <c r="I273" s="104">
        <v>46448</v>
      </c>
      <c r="J273" s="124" t="s">
        <v>98</v>
      </c>
      <c r="K273" s="125"/>
      <c r="L273" s="105"/>
      <c r="M273" s="124">
        <v>49736</v>
      </c>
      <c r="N273" s="125" t="s">
        <v>109</v>
      </c>
      <c r="O273" s="125" t="s">
        <v>400</v>
      </c>
      <c r="P273" s="116">
        <v>137468</v>
      </c>
      <c r="Q273" s="114">
        <v>1649616</v>
      </c>
      <c r="R273" s="174">
        <v>1649616</v>
      </c>
      <c r="S273" s="127" t="s">
        <v>183</v>
      </c>
      <c r="T273" s="128"/>
      <c r="U273" s="128" t="s">
        <v>185</v>
      </c>
      <c r="V273" s="106" t="s">
        <v>963</v>
      </c>
      <c r="W273" s="129" t="s">
        <v>1209</v>
      </c>
      <c r="X273" s="162" t="s">
        <v>70</v>
      </c>
    </row>
    <row r="274" spans="1:34" ht="60.95" customHeight="1" x14ac:dyDescent="0.25">
      <c r="A274" s="28" t="s">
        <v>985</v>
      </c>
      <c r="B274" s="28">
        <v>9402653</v>
      </c>
      <c r="C274" s="64" t="s">
        <v>986</v>
      </c>
      <c r="D274" s="30" t="s">
        <v>987</v>
      </c>
      <c r="E274" s="29" t="s">
        <v>988</v>
      </c>
      <c r="F274" s="31" t="s">
        <v>65</v>
      </c>
      <c r="G274" s="31"/>
      <c r="H274" s="33">
        <v>45268</v>
      </c>
      <c r="I274" s="33">
        <v>45633</v>
      </c>
      <c r="J274" s="33" t="s">
        <v>98</v>
      </c>
      <c r="K274" s="32">
        <v>45999</v>
      </c>
      <c r="L274" s="32">
        <v>46363</v>
      </c>
      <c r="M274" s="33">
        <v>47094</v>
      </c>
      <c r="N274" s="34" t="s">
        <v>104</v>
      </c>
      <c r="O274" s="42" t="s">
        <v>67</v>
      </c>
      <c r="P274" s="147">
        <v>4540</v>
      </c>
      <c r="Q274" s="147">
        <v>54480</v>
      </c>
      <c r="R274" s="115">
        <v>54480</v>
      </c>
      <c r="S274" s="36" t="s">
        <v>1133</v>
      </c>
      <c r="T274" s="38"/>
      <c r="U274" s="28" t="s">
        <v>437</v>
      </c>
      <c r="V274" s="43" t="s">
        <v>442</v>
      </c>
      <c r="W274" s="41" t="s">
        <v>1148</v>
      </c>
      <c r="X274" s="162" t="s">
        <v>221</v>
      </c>
    </row>
    <row r="275" spans="1:34" ht="96.6" customHeight="1" x14ac:dyDescent="0.25">
      <c r="A275" s="28" t="s">
        <v>1177</v>
      </c>
      <c r="B275" s="28">
        <v>9459854</v>
      </c>
      <c r="C275" s="66" t="s">
        <v>1178</v>
      </c>
      <c r="D275" s="30" t="s">
        <v>1179</v>
      </c>
      <c r="E275" s="29" t="s">
        <v>1180</v>
      </c>
      <c r="F275" s="31" t="s">
        <v>65</v>
      </c>
      <c r="G275" s="48" t="s">
        <v>98</v>
      </c>
      <c r="H275" s="40">
        <v>45796</v>
      </c>
      <c r="I275" s="40">
        <v>47621</v>
      </c>
      <c r="J275" s="40" t="s">
        <v>98</v>
      </c>
      <c r="K275" s="37"/>
      <c r="L275" s="37"/>
      <c r="M275" s="40">
        <v>49447</v>
      </c>
      <c r="N275" s="46" t="s">
        <v>197</v>
      </c>
      <c r="O275" s="46" t="s">
        <v>180</v>
      </c>
      <c r="P275" s="115"/>
      <c r="Q275" s="115"/>
      <c r="R275" s="115"/>
      <c r="S275" s="36" t="s">
        <v>183</v>
      </c>
      <c r="T275" s="38"/>
      <c r="U275" s="38" t="s">
        <v>185</v>
      </c>
      <c r="V275" s="67" t="s">
        <v>1156</v>
      </c>
      <c r="W275" s="52" t="s">
        <v>1209</v>
      </c>
      <c r="X275" s="162" t="s">
        <v>70</v>
      </c>
    </row>
    <row r="276" spans="1:34" s="25" customFormat="1" ht="41.1" customHeight="1" x14ac:dyDescent="0.25">
      <c r="A276" s="28" t="s">
        <v>989</v>
      </c>
      <c r="B276" s="28">
        <v>9474052</v>
      </c>
      <c r="C276" s="64" t="s">
        <v>990</v>
      </c>
      <c r="D276" s="30" t="s">
        <v>991</v>
      </c>
      <c r="E276" s="29" t="s">
        <v>992</v>
      </c>
      <c r="F276" s="31" t="s">
        <v>65</v>
      </c>
      <c r="G276" s="31"/>
      <c r="H276" s="33">
        <v>45878</v>
      </c>
      <c r="I276" s="33">
        <v>46242</v>
      </c>
      <c r="J276" s="33" t="s">
        <v>65</v>
      </c>
      <c r="K276" s="32"/>
      <c r="L276" s="32"/>
      <c r="M276" s="33">
        <v>46242</v>
      </c>
      <c r="N276" s="34" t="s">
        <v>190</v>
      </c>
      <c r="O276" s="34" t="s">
        <v>67</v>
      </c>
      <c r="P276" s="114">
        <v>916.5</v>
      </c>
      <c r="Q276" s="114">
        <v>10998</v>
      </c>
      <c r="R276" s="114">
        <v>10998</v>
      </c>
      <c r="S276" s="36" t="s">
        <v>745</v>
      </c>
      <c r="T276" s="38"/>
      <c r="U276" s="28" t="s">
        <v>291</v>
      </c>
      <c r="V276" s="134" t="s">
        <v>111</v>
      </c>
      <c r="W276" s="134" t="s">
        <v>1209</v>
      </c>
      <c r="X276" s="45" t="s">
        <v>70</v>
      </c>
      <c r="Y276" s="248"/>
      <c r="Z276" s="248"/>
      <c r="AA276" s="248"/>
      <c r="AB276" s="248"/>
      <c r="AC276" s="248"/>
      <c r="AD276" s="248"/>
      <c r="AE276" s="248"/>
      <c r="AF276" s="248"/>
      <c r="AG276" s="248"/>
      <c r="AH276" s="248"/>
    </row>
    <row r="277" spans="1:34" s="25" customFormat="1" ht="55.5" customHeight="1" x14ac:dyDescent="0.25">
      <c r="A277" s="75" t="s">
        <v>1375</v>
      </c>
      <c r="B277" s="75">
        <v>9493209</v>
      </c>
      <c r="C277" s="80" t="s">
        <v>1376</v>
      </c>
      <c r="D277" s="142" t="s">
        <v>1374</v>
      </c>
      <c r="E277" s="83" t="s">
        <v>1406</v>
      </c>
      <c r="F277" s="76" t="s">
        <v>65</v>
      </c>
      <c r="G277" s="77"/>
      <c r="H277" s="78">
        <v>46052</v>
      </c>
      <c r="I277" s="78">
        <v>46416</v>
      </c>
      <c r="J277" s="40" t="s">
        <v>98</v>
      </c>
      <c r="K277" s="79"/>
      <c r="L277" s="79"/>
      <c r="M277" s="78">
        <v>49703</v>
      </c>
      <c r="N277" s="46" t="s">
        <v>66</v>
      </c>
      <c r="O277" s="46" t="s">
        <v>400</v>
      </c>
      <c r="P277" s="114">
        <v>452.5</v>
      </c>
      <c r="Q277" s="114">
        <v>5430</v>
      </c>
      <c r="R277" s="114">
        <v>5430</v>
      </c>
      <c r="S277" s="81" t="s">
        <v>131</v>
      </c>
      <c r="T277" s="82"/>
      <c r="U277" s="82" t="s">
        <v>133</v>
      </c>
      <c r="V277" s="67" t="s">
        <v>144</v>
      </c>
      <c r="W277" s="52" t="s">
        <v>1209</v>
      </c>
      <c r="X277" s="162" t="s">
        <v>70</v>
      </c>
      <c r="Y277" s="248"/>
      <c r="Z277" s="248"/>
      <c r="AA277" s="248"/>
      <c r="AB277" s="248"/>
      <c r="AC277" s="248"/>
      <c r="AD277" s="248"/>
      <c r="AE277" s="248"/>
      <c r="AF277" s="248"/>
      <c r="AG277" s="248"/>
      <c r="AH277" s="248"/>
    </row>
    <row r="278" spans="1:34" s="25" customFormat="1" ht="51.6" customHeight="1" x14ac:dyDescent="0.25">
      <c r="A278" s="28" t="s">
        <v>993</v>
      </c>
      <c r="B278" s="28">
        <v>9404129</v>
      </c>
      <c r="C278" s="64" t="s">
        <v>994</v>
      </c>
      <c r="D278" s="30" t="s">
        <v>995</v>
      </c>
      <c r="E278" s="29" t="s">
        <v>996</v>
      </c>
      <c r="F278" s="48" t="s">
        <v>65</v>
      </c>
      <c r="G278" s="48"/>
      <c r="H278" s="40">
        <v>45274</v>
      </c>
      <c r="I278" s="40">
        <v>45639</v>
      </c>
      <c r="J278" s="40" t="s">
        <v>98</v>
      </c>
      <c r="K278" s="34">
        <v>46005</v>
      </c>
      <c r="L278" s="32">
        <v>46369</v>
      </c>
      <c r="M278" s="40">
        <v>47100</v>
      </c>
      <c r="N278" s="34" t="s">
        <v>104</v>
      </c>
      <c r="O278" s="42" t="s">
        <v>67</v>
      </c>
      <c r="P278" s="114">
        <v>4902.32</v>
      </c>
      <c r="Q278" s="114">
        <v>58827.8</v>
      </c>
      <c r="R278" s="114">
        <v>294139.2</v>
      </c>
      <c r="S278" s="36" t="s">
        <v>387</v>
      </c>
      <c r="T278" s="38"/>
      <c r="U278" s="28" t="s">
        <v>647</v>
      </c>
      <c r="V278" s="43" t="s">
        <v>642</v>
      </c>
      <c r="W278" s="41" t="s">
        <v>1209</v>
      </c>
      <c r="X278" s="162" t="s">
        <v>70</v>
      </c>
      <c r="Y278" s="248"/>
      <c r="Z278" s="248"/>
      <c r="AA278" s="248"/>
      <c r="AB278" s="248"/>
      <c r="AC278" s="248"/>
      <c r="AD278" s="248"/>
      <c r="AE278" s="248"/>
      <c r="AF278" s="248"/>
      <c r="AG278" s="248"/>
      <c r="AH278" s="248"/>
    </row>
    <row r="279" spans="1:34" ht="35.450000000000003" customHeight="1" x14ac:dyDescent="0.25">
      <c r="A279" s="28" t="s">
        <v>671</v>
      </c>
      <c r="B279" s="28">
        <v>9470482</v>
      </c>
      <c r="C279" s="64" t="s">
        <v>672</v>
      </c>
      <c r="D279" s="137" t="s">
        <v>1407</v>
      </c>
      <c r="E279" s="29" t="s">
        <v>673</v>
      </c>
      <c r="F279" s="31" t="s">
        <v>65</v>
      </c>
      <c r="G279" s="33"/>
      <c r="H279" s="33">
        <v>45828</v>
      </c>
      <c r="I279" s="40">
        <v>46192</v>
      </c>
      <c r="J279" s="40" t="s">
        <v>98</v>
      </c>
      <c r="K279" s="34">
        <v>46193</v>
      </c>
      <c r="L279" s="32">
        <v>46557</v>
      </c>
      <c r="M279" s="40">
        <v>49479</v>
      </c>
      <c r="N279" s="34" t="s">
        <v>108</v>
      </c>
      <c r="O279" s="34" t="s">
        <v>400</v>
      </c>
      <c r="P279" s="147">
        <v>4771.33</v>
      </c>
      <c r="Q279" s="147">
        <v>57256</v>
      </c>
      <c r="R279" s="115">
        <v>57256</v>
      </c>
      <c r="S279" s="36" t="s">
        <v>138</v>
      </c>
      <c r="T279" s="38"/>
      <c r="U279" s="28" t="s">
        <v>139</v>
      </c>
      <c r="V279" s="41" t="s">
        <v>140</v>
      </c>
      <c r="W279" s="41" t="s">
        <v>1148</v>
      </c>
      <c r="X279" s="162" t="s">
        <v>221</v>
      </c>
    </row>
    <row r="280" spans="1:34" ht="50.1" customHeight="1" x14ac:dyDescent="0.25">
      <c r="A280" s="28" t="s">
        <v>1326</v>
      </c>
      <c r="B280" s="28">
        <v>9490818</v>
      </c>
      <c r="C280" s="66" t="s">
        <v>1327</v>
      </c>
      <c r="D280" s="30" t="s">
        <v>1328</v>
      </c>
      <c r="E280" s="29" t="s">
        <v>1329</v>
      </c>
      <c r="F280" s="31" t="s">
        <v>65</v>
      </c>
      <c r="G280" s="48"/>
      <c r="H280" s="40">
        <v>46009</v>
      </c>
      <c r="I280" s="40">
        <v>46373</v>
      </c>
      <c r="J280" s="40" t="s">
        <v>98</v>
      </c>
      <c r="K280" s="46"/>
      <c r="L280" s="37"/>
      <c r="M280" s="40">
        <v>49660</v>
      </c>
      <c r="N280" s="46" t="s">
        <v>104</v>
      </c>
      <c r="O280" s="46" t="s">
        <v>67</v>
      </c>
      <c r="P280" s="115">
        <f>Tabela1[[#This Row],[VALOR TOTAL]]/12</f>
        <v>2109.375</v>
      </c>
      <c r="Q280" s="115">
        <v>25312.5</v>
      </c>
      <c r="R280" s="115">
        <v>25312.5</v>
      </c>
      <c r="S280" s="36" t="s">
        <v>745</v>
      </c>
      <c r="T280" s="38"/>
      <c r="U280" s="38" t="s">
        <v>1330</v>
      </c>
      <c r="V280" s="67" t="s">
        <v>111</v>
      </c>
      <c r="W280" s="52" t="s">
        <v>70</v>
      </c>
      <c r="X280" s="162" t="s">
        <v>1209</v>
      </c>
    </row>
    <row r="281" spans="1:34" ht="50.45" customHeight="1" x14ac:dyDescent="0.25">
      <c r="A281" s="28" t="s">
        <v>998</v>
      </c>
      <c r="B281" s="28">
        <v>9346729</v>
      </c>
      <c r="C281" s="66" t="s">
        <v>999</v>
      </c>
      <c r="D281" s="30" t="s">
        <v>1000</v>
      </c>
      <c r="E281" s="29" t="s">
        <v>1001</v>
      </c>
      <c r="F281" s="48" t="s">
        <v>65</v>
      </c>
      <c r="G281" s="48"/>
      <c r="H281" s="40">
        <v>44860</v>
      </c>
      <c r="I281" s="40">
        <v>45224</v>
      </c>
      <c r="J281" s="40" t="s">
        <v>98</v>
      </c>
      <c r="K281" s="32">
        <v>45956</v>
      </c>
      <c r="L281" s="32">
        <v>46320</v>
      </c>
      <c r="M281" s="40">
        <v>46685</v>
      </c>
      <c r="N281" s="34" t="s">
        <v>83</v>
      </c>
      <c r="O281" s="34" t="s">
        <v>67</v>
      </c>
      <c r="P281" s="115">
        <v>219.52</v>
      </c>
      <c r="Q281" s="115">
        <v>2634.2400000000002</v>
      </c>
      <c r="R281" s="115">
        <v>2634.24</v>
      </c>
      <c r="S281" s="36" t="s">
        <v>876</v>
      </c>
      <c r="T281" s="38"/>
      <c r="U281" s="28" t="s">
        <v>877</v>
      </c>
      <c r="V281" s="43" t="s">
        <v>1002</v>
      </c>
      <c r="W281" s="41" t="s">
        <v>1209</v>
      </c>
      <c r="X281" s="162" t="s">
        <v>70</v>
      </c>
    </row>
    <row r="282" spans="1:34" s="25" customFormat="1" ht="46.5" customHeight="1" x14ac:dyDescent="0.25">
      <c r="A282" s="28" t="s">
        <v>1003</v>
      </c>
      <c r="B282" s="28">
        <v>9442148</v>
      </c>
      <c r="C282" s="66" t="s">
        <v>1004</v>
      </c>
      <c r="D282" s="30" t="s">
        <v>1193</v>
      </c>
      <c r="E282" s="29" t="s">
        <v>1005</v>
      </c>
      <c r="F282" s="31" t="s">
        <v>65</v>
      </c>
      <c r="G282" s="31"/>
      <c r="H282" s="33">
        <v>45610</v>
      </c>
      <c r="I282" s="33">
        <v>45243</v>
      </c>
      <c r="J282" s="33" t="s">
        <v>98</v>
      </c>
      <c r="K282" s="34">
        <v>45975</v>
      </c>
      <c r="L282" s="32">
        <v>46339</v>
      </c>
      <c r="M282" s="33">
        <v>49261</v>
      </c>
      <c r="N282" s="34" t="s">
        <v>152</v>
      </c>
      <c r="O282" s="34" t="s">
        <v>67</v>
      </c>
      <c r="P282" s="114">
        <v>3353.7</v>
      </c>
      <c r="Q282" s="114">
        <v>40244.400000000001</v>
      </c>
      <c r="R282" s="114">
        <v>40244.400000000001</v>
      </c>
      <c r="S282" s="36" t="s">
        <v>1006</v>
      </c>
      <c r="T282" s="38"/>
      <c r="U282" s="28" t="s">
        <v>1194</v>
      </c>
      <c r="V282" s="41" t="s">
        <v>1007</v>
      </c>
      <c r="W282" s="41" t="s">
        <v>1209</v>
      </c>
      <c r="X282" s="162" t="s">
        <v>70</v>
      </c>
      <c r="Y282" s="248"/>
      <c r="Z282" s="248"/>
      <c r="AA282" s="248"/>
      <c r="AB282" s="248"/>
      <c r="AC282" s="248"/>
      <c r="AD282" s="248"/>
      <c r="AE282" s="248"/>
      <c r="AF282" s="248"/>
      <c r="AG282" s="248"/>
      <c r="AH282" s="248"/>
    </row>
    <row r="283" spans="1:34" ht="36.950000000000003" customHeight="1" x14ac:dyDescent="0.25">
      <c r="A283" s="120" t="s">
        <v>1514</v>
      </c>
      <c r="B283" s="120">
        <v>9501592</v>
      </c>
      <c r="C283" s="121" t="s">
        <v>1515</v>
      </c>
      <c r="D283" s="169" t="s">
        <v>1516</v>
      </c>
      <c r="E283" s="122" t="s">
        <v>1517</v>
      </c>
      <c r="F283" s="123" t="s">
        <v>65</v>
      </c>
      <c r="G283" s="103"/>
      <c r="H283" s="104">
        <v>46140</v>
      </c>
      <c r="I283" s="104">
        <v>47965</v>
      </c>
      <c r="J283" s="124" t="s">
        <v>98</v>
      </c>
      <c r="K283" s="125"/>
      <c r="L283" s="105"/>
      <c r="M283" s="124">
        <v>49792</v>
      </c>
      <c r="N283" s="125" t="s">
        <v>130</v>
      </c>
      <c r="O283" s="125" t="s">
        <v>1518</v>
      </c>
      <c r="P283" s="151">
        <v>1542.95</v>
      </c>
      <c r="Q283" s="115">
        <v>18515.400000000001</v>
      </c>
      <c r="R283" s="126">
        <v>18515.400000000001</v>
      </c>
      <c r="S283" s="36" t="s">
        <v>183</v>
      </c>
      <c r="T283" s="128"/>
      <c r="U283" s="38" t="s">
        <v>1519</v>
      </c>
      <c r="V283" s="67" t="s">
        <v>185</v>
      </c>
      <c r="W283" s="52" t="s">
        <v>221</v>
      </c>
      <c r="X283" s="162" t="s">
        <v>1148</v>
      </c>
    </row>
    <row r="284" spans="1:34" ht="39.950000000000003" customHeight="1" x14ac:dyDescent="0.25">
      <c r="A284" s="28" t="s">
        <v>1008</v>
      </c>
      <c r="B284" s="28">
        <v>9349208</v>
      </c>
      <c r="C284" s="64" t="s">
        <v>1009</v>
      </c>
      <c r="D284" s="30" t="s">
        <v>1010</v>
      </c>
      <c r="E284" s="29" t="s">
        <v>1011</v>
      </c>
      <c r="F284" s="48" t="s">
        <v>98</v>
      </c>
      <c r="G284" s="48"/>
      <c r="H284" s="40">
        <v>44877</v>
      </c>
      <c r="I284" s="40">
        <v>45241</v>
      </c>
      <c r="J284" s="40" t="s">
        <v>98</v>
      </c>
      <c r="K284" s="32">
        <v>45973</v>
      </c>
      <c r="L284" s="32">
        <v>46337</v>
      </c>
      <c r="M284" s="40">
        <v>46702</v>
      </c>
      <c r="N284" s="34" t="s">
        <v>152</v>
      </c>
      <c r="O284" s="34" t="s">
        <v>67</v>
      </c>
      <c r="P284" s="115">
        <f t="shared" ref="P284:P290" si="10">R284/12</f>
        <v>27378</v>
      </c>
      <c r="Q284" s="115">
        <v>328536</v>
      </c>
      <c r="R284" s="115">
        <v>328536</v>
      </c>
      <c r="S284" s="36" t="s">
        <v>1012</v>
      </c>
      <c r="T284" s="38"/>
      <c r="U284" s="28" t="s">
        <v>297</v>
      </c>
      <c r="V284" s="43" t="s">
        <v>358</v>
      </c>
      <c r="W284" s="41" t="s">
        <v>1209</v>
      </c>
      <c r="X284" s="162" t="s">
        <v>70</v>
      </c>
    </row>
    <row r="285" spans="1:34" ht="39" customHeight="1" x14ac:dyDescent="0.25">
      <c r="A285" s="28" t="s">
        <v>1262</v>
      </c>
      <c r="B285" s="28">
        <v>9483074</v>
      </c>
      <c r="C285" s="66" t="s">
        <v>1263</v>
      </c>
      <c r="D285" s="30" t="s">
        <v>1010</v>
      </c>
      <c r="E285" s="29" t="s">
        <v>1325</v>
      </c>
      <c r="F285" s="31" t="s">
        <v>65</v>
      </c>
      <c r="G285" s="48"/>
      <c r="H285" s="40">
        <v>45980</v>
      </c>
      <c r="I285" s="40">
        <v>46344</v>
      </c>
      <c r="J285" s="40" t="s">
        <v>98</v>
      </c>
      <c r="K285" s="37"/>
      <c r="L285" s="37"/>
      <c r="M285" s="40">
        <v>49631</v>
      </c>
      <c r="N285" s="46" t="s">
        <v>152</v>
      </c>
      <c r="O285" s="46" t="s">
        <v>67</v>
      </c>
      <c r="P285" s="147">
        <v>20731.5</v>
      </c>
      <c r="Q285" s="147">
        <v>248778</v>
      </c>
      <c r="R285" s="115">
        <v>248778</v>
      </c>
      <c r="S285" s="36" t="s">
        <v>1006</v>
      </c>
      <c r="T285" s="38"/>
      <c r="U285" s="38" t="s">
        <v>153</v>
      </c>
      <c r="V285" s="67" t="s">
        <v>1264</v>
      </c>
      <c r="W285" s="52" t="s">
        <v>1148</v>
      </c>
      <c r="X285" s="162" t="s">
        <v>221</v>
      </c>
    </row>
    <row r="286" spans="1:34" ht="111" customHeight="1" x14ac:dyDescent="0.25">
      <c r="A286" s="28" t="s">
        <v>1169</v>
      </c>
      <c r="B286" s="28">
        <v>9459851</v>
      </c>
      <c r="C286" s="66" t="s">
        <v>1170</v>
      </c>
      <c r="D286" s="30" t="s">
        <v>1171</v>
      </c>
      <c r="E286" s="29" t="s">
        <v>1172</v>
      </c>
      <c r="F286" s="31" t="s">
        <v>65</v>
      </c>
      <c r="G286" s="48" t="s">
        <v>98</v>
      </c>
      <c r="H286" s="40">
        <v>45796</v>
      </c>
      <c r="I286" s="40">
        <v>47621</v>
      </c>
      <c r="J286" s="40" t="s">
        <v>98</v>
      </c>
      <c r="K286" s="37"/>
      <c r="L286" s="37"/>
      <c r="M286" s="40">
        <v>49447</v>
      </c>
      <c r="N286" s="46" t="s">
        <v>197</v>
      </c>
      <c r="O286" s="46" t="s">
        <v>180</v>
      </c>
      <c r="P286" s="114">
        <v>471000</v>
      </c>
      <c r="Q286" s="114">
        <v>5652000</v>
      </c>
      <c r="R286" s="114">
        <v>56520000</v>
      </c>
      <c r="S286" s="36" t="s">
        <v>183</v>
      </c>
      <c r="T286" s="38"/>
      <c r="U286" s="38" t="s">
        <v>185</v>
      </c>
      <c r="V286" s="67" t="s">
        <v>1156</v>
      </c>
      <c r="W286" s="52" t="s">
        <v>1209</v>
      </c>
      <c r="X286" s="162" t="s">
        <v>78</v>
      </c>
    </row>
    <row r="287" spans="1:34" ht="39" customHeight="1" x14ac:dyDescent="0.25">
      <c r="A287" s="28" t="s">
        <v>1013</v>
      </c>
      <c r="B287" s="28">
        <v>9286809</v>
      </c>
      <c r="C287" s="64" t="s">
        <v>1014</v>
      </c>
      <c r="D287" s="30" t="s">
        <v>1015</v>
      </c>
      <c r="E287" s="29" t="s">
        <v>1016</v>
      </c>
      <c r="F287" s="31" t="s">
        <v>98</v>
      </c>
      <c r="G287" s="31"/>
      <c r="H287" s="33">
        <v>44404</v>
      </c>
      <c r="I287" s="33">
        <v>44768</v>
      </c>
      <c r="J287" s="33" t="s">
        <v>98</v>
      </c>
      <c r="K287" s="32">
        <v>45865</v>
      </c>
      <c r="L287" s="32">
        <v>46229</v>
      </c>
      <c r="M287" s="33">
        <v>46229</v>
      </c>
      <c r="N287" s="34" t="s">
        <v>99</v>
      </c>
      <c r="O287" s="34" t="s">
        <v>67</v>
      </c>
      <c r="P287" s="115">
        <f t="shared" si="10"/>
        <v>194749.56000000003</v>
      </c>
      <c r="Q287" s="115">
        <v>2336994.7199999997</v>
      </c>
      <c r="R287" s="115">
        <v>2336994.7200000002</v>
      </c>
      <c r="S287" s="36" t="s">
        <v>159</v>
      </c>
      <c r="T287" s="38" t="s">
        <v>1017</v>
      </c>
      <c r="U287" s="28" t="s">
        <v>1018</v>
      </c>
      <c r="V287" s="43" t="s">
        <v>448</v>
      </c>
      <c r="W287" s="39" t="s">
        <v>1209</v>
      </c>
      <c r="X287" s="39" t="s">
        <v>70</v>
      </c>
    </row>
    <row r="288" spans="1:34" s="25" customFormat="1" ht="39" customHeight="1" x14ac:dyDescent="0.25">
      <c r="A288" s="28" t="s">
        <v>1020</v>
      </c>
      <c r="B288" s="28">
        <v>9374636</v>
      </c>
      <c r="C288" s="66" t="s">
        <v>1021</v>
      </c>
      <c r="D288" s="30" t="s">
        <v>1512</v>
      </c>
      <c r="E288" s="29" t="s">
        <v>1022</v>
      </c>
      <c r="F288" s="31" t="s">
        <v>65</v>
      </c>
      <c r="G288" s="31"/>
      <c r="H288" s="33">
        <v>44988</v>
      </c>
      <c r="I288" s="33">
        <v>45353</v>
      </c>
      <c r="J288" s="33" t="s">
        <v>98</v>
      </c>
      <c r="K288" s="32">
        <v>46084</v>
      </c>
      <c r="L288" s="32">
        <v>46448</v>
      </c>
      <c r="M288" s="33">
        <v>46814</v>
      </c>
      <c r="N288" s="34" t="s">
        <v>109</v>
      </c>
      <c r="O288" s="34" t="s">
        <v>400</v>
      </c>
      <c r="P288" s="114">
        <v>9538.83</v>
      </c>
      <c r="Q288" s="114">
        <v>114466</v>
      </c>
      <c r="R288" s="114">
        <v>114466</v>
      </c>
      <c r="S288" s="36" t="s">
        <v>88</v>
      </c>
      <c r="T288" s="38"/>
      <c r="U288" s="50" t="s">
        <v>89</v>
      </c>
      <c r="V288" s="45" t="s">
        <v>1019</v>
      </c>
      <c r="W288" s="45" t="s">
        <v>1209</v>
      </c>
      <c r="X288" s="45" t="s">
        <v>70</v>
      </c>
      <c r="Y288" s="248"/>
      <c r="Z288" s="248"/>
      <c r="AA288" s="248"/>
      <c r="AB288" s="248"/>
      <c r="AC288" s="248"/>
      <c r="AD288" s="248"/>
      <c r="AE288" s="248"/>
      <c r="AF288" s="248"/>
      <c r="AG288" s="248"/>
      <c r="AH288" s="248"/>
    </row>
    <row r="289" spans="1:34" ht="37.5" customHeight="1" x14ac:dyDescent="0.25">
      <c r="A289" s="120" t="s">
        <v>1510</v>
      </c>
      <c r="B289" s="120">
        <v>9502679</v>
      </c>
      <c r="C289" s="121" t="s">
        <v>1511</v>
      </c>
      <c r="D289" s="169" t="s">
        <v>1512</v>
      </c>
      <c r="E289" s="122" t="s">
        <v>1513</v>
      </c>
      <c r="F289" s="123" t="s">
        <v>65</v>
      </c>
      <c r="G289" s="103"/>
      <c r="H289" s="104">
        <v>46140</v>
      </c>
      <c r="I289" s="104">
        <v>46504</v>
      </c>
      <c r="J289" s="33" t="s">
        <v>98</v>
      </c>
      <c r="K289" s="105"/>
      <c r="L289" s="105"/>
      <c r="M289" s="124">
        <v>49792</v>
      </c>
      <c r="N289" s="125" t="s">
        <v>130</v>
      </c>
      <c r="O289" s="125" t="s">
        <v>400</v>
      </c>
      <c r="P289" s="151">
        <v>94205.16</v>
      </c>
      <c r="Q289" s="147">
        <v>1130461.92</v>
      </c>
      <c r="R289" s="126">
        <v>1130461.92</v>
      </c>
      <c r="S289" s="127" t="s">
        <v>131</v>
      </c>
      <c r="T289" s="128"/>
      <c r="U289" s="38" t="s">
        <v>144</v>
      </c>
      <c r="V289" s="67" t="s">
        <v>133</v>
      </c>
      <c r="W289" s="52" t="s">
        <v>1148</v>
      </c>
      <c r="X289" s="45" t="s">
        <v>221</v>
      </c>
    </row>
    <row r="290" spans="1:34" ht="36" customHeight="1" x14ac:dyDescent="0.25">
      <c r="A290" s="28" t="s">
        <v>1023</v>
      </c>
      <c r="B290" s="28">
        <v>9433853</v>
      </c>
      <c r="C290" s="66" t="s">
        <v>1024</v>
      </c>
      <c r="D290" s="30" t="s">
        <v>1025</v>
      </c>
      <c r="E290" s="29" t="s">
        <v>1026</v>
      </c>
      <c r="F290" s="31" t="s">
        <v>98</v>
      </c>
      <c r="G290" s="31"/>
      <c r="H290" s="33">
        <v>45497</v>
      </c>
      <c r="I290" s="33">
        <v>45861</v>
      </c>
      <c r="J290" s="33" t="s">
        <v>98</v>
      </c>
      <c r="K290" s="34">
        <v>45862</v>
      </c>
      <c r="L290" s="32">
        <v>46226</v>
      </c>
      <c r="M290" s="33">
        <v>49148</v>
      </c>
      <c r="N290" s="46" t="s">
        <v>99</v>
      </c>
      <c r="O290" s="34" t="s">
        <v>67</v>
      </c>
      <c r="P290" s="115">
        <f t="shared" si="10"/>
        <v>22822.139166666664</v>
      </c>
      <c r="Q290" s="115">
        <v>273865.68</v>
      </c>
      <c r="R290" s="115">
        <v>273865.67</v>
      </c>
      <c r="S290" s="36" t="s">
        <v>209</v>
      </c>
      <c r="T290" s="38"/>
      <c r="U290" s="28" t="s">
        <v>210</v>
      </c>
      <c r="V290" s="43" t="s">
        <v>438</v>
      </c>
      <c r="W290" s="45" t="s">
        <v>221</v>
      </c>
      <c r="X290" s="73" t="s">
        <v>1148</v>
      </c>
    </row>
    <row r="291" spans="1:34" ht="36.6" customHeight="1" x14ac:dyDescent="0.25">
      <c r="A291" s="28" t="s">
        <v>1027</v>
      </c>
      <c r="B291" s="28">
        <v>9417866</v>
      </c>
      <c r="C291" s="66" t="s">
        <v>1028</v>
      </c>
      <c r="D291" s="30" t="s">
        <v>1029</v>
      </c>
      <c r="E291" s="29" t="s">
        <v>1030</v>
      </c>
      <c r="F291" s="31" t="s">
        <v>65</v>
      </c>
      <c r="G291" s="48" t="s">
        <v>98</v>
      </c>
      <c r="H291" s="40">
        <v>45395</v>
      </c>
      <c r="I291" s="40">
        <v>46489</v>
      </c>
      <c r="J291" s="40" t="s">
        <v>98</v>
      </c>
      <c r="K291" s="46"/>
      <c r="L291" s="37"/>
      <c r="M291" s="40">
        <v>46855</v>
      </c>
      <c r="N291" s="46" t="s">
        <v>130</v>
      </c>
      <c r="O291" s="46" t="s">
        <v>400</v>
      </c>
      <c r="P291" s="115">
        <f>Tabela1[[#This Row],[VALOR ANUAL]]/12</f>
        <v>46375.275277777779</v>
      </c>
      <c r="Q291" s="115">
        <f>Tabela1[[#This Row],[VALOR TOTAL]]/3</f>
        <v>556503.30333333334</v>
      </c>
      <c r="R291" s="115">
        <v>1669509.91</v>
      </c>
      <c r="S291" s="36" t="s">
        <v>183</v>
      </c>
      <c r="T291" s="38"/>
      <c r="U291" s="28" t="s">
        <v>1031</v>
      </c>
      <c r="V291" s="43" t="s">
        <v>184</v>
      </c>
      <c r="W291" s="70" t="s">
        <v>70</v>
      </c>
      <c r="X291" s="39" t="s">
        <v>1209</v>
      </c>
    </row>
    <row r="292" spans="1:34" s="25" customFormat="1" ht="45.6" customHeight="1" x14ac:dyDescent="0.25">
      <c r="A292" s="28" t="s">
        <v>1173</v>
      </c>
      <c r="B292" s="28">
        <v>9459852</v>
      </c>
      <c r="C292" s="66" t="s">
        <v>1174</v>
      </c>
      <c r="D292" s="30" t="s">
        <v>1175</v>
      </c>
      <c r="E292" s="29" t="s">
        <v>1176</v>
      </c>
      <c r="F292" s="31" t="s">
        <v>65</v>
      </c>
      <c r="G292" s="48" t="s">
        <v>98</v>
      </c>
      <c r="H292" s="40">
        <v>45796</v>
      </c>
      <c r="I292" s="40">
        <v>47621</v>
      </c>
      <c r="J292" s="40" t="s">
        <v>98</v>
      </c>
      <c r="K292" s="46"/>
      <c r="L292" s="37"/>
      <c r="M292" s="40">
        <v>49447</v>
      </c>
      <c r="N292" s="46" t="s">
        <v>197</v>
      </c>
      <c r="O292" s="46" t="s">
        <v>180</v>
      </c>
      <c r="P292" s="115">
        <v>6124.23</v>
      </c>
      <c r="Q292" s="115">
        <f>Tabela1[[#This Row],[VALOR MENSAL ]]*12</f>
        <v>73490.759999999995</v>
      </c>
      <c r="R292" s="115">
        <v>367453.8</v>
      </c>
      <c r="S292" s="36" t="s">
        <v>183</v>
      </c>
      <c r="T292" s="38"/>
      <c r="U292" s="38" t="s">
        <v>185</v>
      </c>
      <c r="V292" s="67" t="s">
        <v>1156</v>
      </c>
      <c r="W292" s="52" t="s">
        <v>221</v>
      </c>
      <c r="X292" s="45" t="s">
        <v>1148</v>
      </c>
      <c r="Y292" s="248"/>
      <c r="Z292" s="248"/>
      <c r="AA292" s="248"/>
      <c r="AB292" s="248"/>
      <c r="AC292" s="248"/>
      <c r="AD292" s="248"/>
      <c r="AE292" s="248"/>
      <c r="AF292" s="248"/>
      <c r="AG292" s="248"/>
      <c r="AH292" s="248"/>
    </row>
    <row r="293" spans="1:34" ht="60.95" customHeight="1" x14ac:dyDescent="0.25">
      <c r="A293" s="28" t="s">
        <v>1032</v>
      </c>
      <c r="B293" s="28">
        <v>9400372</v>
      </c>
      <c r="C293" s="64" t="s">
        <v>1033</v>
      </c>
      <c r="D293" s="138" t="s">
        <v>1034</v>
      </c>
      <c r="E293" s="29" t="s">
        <v>1035</v>
      </c>
      <c r="F293" s="31" t="s">
        <v>65</v>
      </c>
      <c r="G293" s="48"/>
      <c r="H293" s="40">
        <v>45252</v>
      </c>
      <c r="I293" s="40">
        <v>45617</v>
      </c>
      <c r="J293" s="40" t="s">
        <v>98</v>
      </c>
      <c r="K293" s="37">
        <v>45983</v>
      </c>
      <c r="L293" s="37">
        <v>46347</v>
      </c>
      <c r="M293" s="40">
        <v>47078</v>
      </c>
      <c r="N293" s="46" t="s">
        <v>152</v>
      </c>
      <c r="O293" s="46" t="s">
        <v>67</v>
      </c>
      <c r="P293" s="147">
        <v>53697.46</v>
      </c>
      <c r="Q293" s="147">
        <v>644369.52</v>
      </c>
      <c r="R293" s="115">
        <v>644369.52</v>
      </c>
      <c r="S293" s="36" t="s">
        <v>1036</v>
      </c>
      <c r="T293" s="38"/>
      <c r="U293" s="28" t="s">
        <v>1525</v>
      </c>
      <c r="V293" s="43" t="s">
        <v>1202</v>
      </c>
      <c r="W293" s="73" t="s">
        <v>1148</v>
      </c>
      <c r="X293" s="73" t="s">
        <v>221</v>
      </c>
    </row>
    <row r="294" spans="1:34" ht="35.450000000000003" customHeight="1" x14ac:dyDescent="0.25">
      <c r="A294" s="28" t="s">
        <v>1037</v>
      </c>
      <c r="B294" s="28">
        <v>9470672</v>
      </c>
      <c r="C294" s="64" t="s">
        <v>1038</v>
      </c>
      <c r="D294" s="30" t="s">
        <v>1034</v>
      </c>
      <c r="E294" s="175" t="s">
        <v>1039</v>
      </c>
      <c r="F294" s="31" t="s">
        <v>65</v>
      </c>
      <c r="G294" s="31"/>
      <c r="H294" s="33">
        <v>45833</v>
      </c>
      <c r="I294" s="40">
        <v>46197</v>
      </c>
      <c r="J294" s="40" t="s">
        <v>98</v>
      </c>
      <c r="K294" s="32">
        <v>46198</v>
      </c>
      <c r="L294" s="32">
        <v>46562</v>
      </c>
      <c r="M294" s="40">
        <v>49484</v>
      </c>
      <c r="N294" s="34" t="s">
        <v>108</v>
      </c>
      <c r="O294" s="34" t="s">
        <v>400</v>
      </c>
      <c r="P294" s="114">
        <v>227852.94</v>
      </c>
      <c r="Q294" s="114">
        <v>2734235.28</v>
      </c>
      <c r="R294" s="114">
        <v>2734235.28</v>
      </c>
      <c r="S294" s="36" t="s">
        <v>305</v>
      </c>
      <c r="T294" s="38"/>
      <c r="U294" s="28" t="s">
        <v>1562</v>
      </c>
      <c r="V294" s="41" t="s">
        <v>1563</v>
      </c>
      <c r="W294" s="41" t="s">
        <v>1209</v>
      </c>
      <c r="X294" s="162" t="s">
        <v>70</v>
      </c>
    </row>
    <row r="295" spans="1:34" ht="30.95" customHeight="1" x14ac:dyDescent="0.25">
      <c r="A295" s="120" t="s">
        <v>1540</v>
      </c>
      <c r="B295" s="120">
        <v>9505699</v>
      </c>
      <c r="C295" s="121" t="s">
        <v>1541</v>
      </c>
      <c r="D295" s="169" t="s">
        <v>1539</v>
      </c>
      <c r="E295" s="185" t="s">
        <v>1542</v>
      </c>
      <c r="F295" s="123" t="s">
        <v>65</v>
      </c>
      <c r="G295" s="103"/>
      <c r="H295" s="104">
        <v>46153</v>
      </c>
      <c r="I295" s="104">
        <v>46517</v>
      </c>
      <c r="J295" s="124" t="s">
        <v>65</v>
      </c>
      <c r="K295" s="105"/>
      <c r="L295" s="105"/>
      <c r="M295" s="124">
        <v>46517</v>
      </c>
      <c r="N295" s="125" t="s">
        <v>197</v>
      </c>
      <c r="O295" s="125" t="s">
        <v>400</v>
      </c>
      <c r="P295" s="116">
        <v>27638.38</v>
      </c>
      <c r="Q295" s="114">
        <v>331660.63</v>
      </c>
      <c r="R295" s="174">
        <v>331660.63</v>
      </c>
      <c r="S295" s="36" t="s">
        <v>417</v>
      </c>
      <c r="T295" s="128"/>
      <c r="U295" s="38" t="s">
        <v>418</v>
      </c>
      <c r="V295" s="67" t="s">
        <v>1534</v>
      </c>
      <c r="W295" s="52" t="s">
        <v>70</v>
      </c>
      <c r="X295" s="162" t="s">
        <v>1209</v>
      </c>
    </row>
    <row r="296" spans="1:34" ht="42.95" customHeight="1" x14ac:dyDescent="0.25">
      <c r="A296" s="28" t="s">
        <v>1040</v>
      </c>
      <c r="B296" s="28">
        <v>9345620</v>
      </c>
      <c r="C296" s="64" t="s">
        <v>1041</v>
      </c>
      <c r="D296" s="30" t="s">
        <v>1042</v>
      </c>
      <c r="E296" s="29" t="s">
        <v>1043</v>
      </c>
      <c r="F296" s="31" t="s">
        <v>65</v>
      </c>
      <c r="G296" s="31" t="s">
        <v>98</v>
      </c>
      <c r="H296" s="33">
        <v>44813</v>
      </c>
      <c r="I296" s="33">
        <v>45177</v>
      </c>
      <c r="J296" s="33" t="s">
        <v>98</v>
      </c>
      <c r="K296" s="32">
        <v>45909</v>
      </c>
      <c r="L296" s="32">
        <v>46273</v>
      </c>
      <c r="M296" s="33">
        <v>46638</v>
      </c>
      <c r="N296" s="46" t="s">
        <v>91</v>
      </c>
      <c r="O296" s="46" t="s">
        <v>67</v>
      </c>
      <c r="P296" s="147">
        <v>2350.6</v>
      </c>
      <c r="Q296" s="147">
        <v>28207.24</v>
      </c>
      <c r="R296" s="115">
        <v>28207.24</v>
      </c>
      <c r="S296" s="36" t="s">
        <v>131</v>
      </c>
      <c r="T296" s="38"/>
      <c r="U296" s="28" t="s">
        <v>133</v>
      </c>
      <c r="V296" s="43" t="s">
        <v>144</v>
      </c>
      <c r="W296" s="41" t="s">
        <v>1148</v>
      </c>
      <c r="X296" s="45" t="s">
        <v>221</v>
      </c>
    </row>
    <row r="297" spans="1:34" ht="32.1" customHeight="1" x14ac:dyDescent="0.25">
      <c r="A297" s="75" t="s">
        <v>1382</v>
      </c>
      <c r="B297" s="75">
        <v>9493548</v>
      </c>
      <c r="C297" s="80" t="s">
        <v>1383</v>
      </c>
      <c r="D297" s="142" t="s">
        <v>1384</v>
      </c>
      <c r="E297" s="83" t="s">
        <v>1385</v>
      </c>
      <c r="F297" s="76" t="s">
        <v>65</v>
      </c>
      <c r="G297" s="77" t="s">
        <v>65</v>
      </c>
      <c r="H297" s="78">
        <v>46058</v>
      </c>
      <c r="I297" s="78">
        <v>46422</v>
      </c>
      <c r="J297" s="78" t="s">
        <v>98</v>
      </c>
      <c r="K297" s="79"/>
      <c r="L297" s="79"/>
      <c r="M297" s="40" t="s">
        <v>1386</v>
      </c>
      <c r="N297" s="46" t="s">
        <v>75</v>
      </c>
      <c r="O297" s="46" t="s">
        <v>400</v>
      </c>
      <c r="P297" s="147">
        <v>3083.33</v>
      </c>
      <c r="Q297" s="147">
        <v>37000</v>
      </c>
      <c r="R297" s="115">
        <v>37000</v>
      </c>
      <c r="S297" s="36" t="s">
        <v>576</v>
      </c>
      <c r="T297" s="82"/>
      <c r="U297" s="38" t="s">
        <v>347</v>
      </c>
      <c r="V297" s="67" t="s">
        <v>1387</v>
      </c>
      <c r="W297" s="52" t="s">
        <v>1148</v>
      </c>
      <c r="X297" s="162" t="s">
        <v>221</v>
      </c>
    </row>
    <row r="298" spans="1:34" ht="49.5" customHeight="1" x14ac:dyDescent="0.25">
      <c r="A298" s="28" t="s">
        <v>1044</v>
      </c>
      <c r="B298" s="28" t="s">
        <v>1045</v>
      </c>
      <c r="C298" s="64" t="s">
        <v>1046</v>
      </c>
      <c r="D298" s="30" t="s">
        <v>1047</v>
      </c>
      <c r="E298" s="29" t="s">
        <v>1048</v>
      </c>
      <c r="F298" s="31" t="s">
        <v>65</v>
      </c>
      <c r="G298" s="48"/>
      <c r="H298" s="40">
        <v>44644</v>
      </c>
      <c r="I298" s="40">
        <v>45008</v>
      </c>
      <c r="J298" s="40" t="s">
        <v>98</v>
      </c>
      <c r="K298" s="37">
        <v>46105</v>
      </c>
      <c r="L298" s="37">
        <v>46469</v>
      </c>
      <c r="M298" s="40">
        <v>46469</v>
      </c>
      <c r="N298" s="46" t="s">
        <v>109</v>
      </c>
      <c r="O298" s="62" t="s">
        <v>400</v>
      </c>
      <c r="P298" s="115">
        <f t="shared" ref="P298:P299" si="11">R298/12</f>
        <v>24237.609166666665</v>
      </c>
      <c r="Q298" s="115">
        <v>290851.31</v>
      </c>
      <c r="R298" s="115">
        <v>290851.31</v>
      </c>
      <c r="S298" s="36" t="s">
        <v>124</v>
      </c>
      <c r="T298" s="38"/>
      <c r="U298" s="28" t="s">
        <v>118</v>
      </c>
      <c r="V298" s="43" t="s">
        <v>191</v>
      </c>
      <c r="W298" s="41" t="s">
        <v>1209</v>
      </c>
      <c r="X298" s="162" t="s">
        <v>70</v>
      </c>
    </row>
    <row r="299" spans="1:34" ht="51" customHeight="1" x14ac:dyDescent="0.25">
      <c r="A299" s="28" t="s">
        <v>1049</v>
      </c>
      <c r="B299" s="28">
        <v>9408851</v>
      </c>
      <c r="C299" s="64" t="s">
        <v>1050</v>
      </c>
      <c r="D299" s="138" t="s">
        <v>1047</v>
      </c>
      <c r="E299" s="29" t="s">
        <v>1051</v>
      </c>
      <c r="F299" s="48" t="s">
        <v>65</v>
      </c>
      <c r="G299" s="48"/>
      <c r="H299" s="40">
        <v>45325</v>
      </c>
      <c r="I299" s="40">
        <v>45690</v>
      </c>
      <c r="J299" s="124" t="s">
        <v>98</v>
      </c>
      <c r="K299" s="46">
        <v>46056</v>
      </c>
      <c r="L299" s="37">
        <v>46420</v>
      </c>
      <c r="M299" s="40">
        <v>47151</v>
      </c>
      <c r="N299" s="46" t="s">
        <v>75</v>
      </c>
      <c r="O299" s="62" t="s">
        <v>400</v>
      </c>
      <c r="P299" s="115">
        <f t="shared" si="11"/>
        <v>26150.976666666666</v>
      </c>
      <c r="Q299" s="115">
        <v>313811.71999999997</v>
      </c>
      <c r="R299" s="115">
        <v>313811.71999999997</v>
      </c>
      <c r="S299" s="36" t="s">
        <v>124</v>
      </c>
      <c r="T299" s="38"/>
      <c r="U299" s="28" t="s">
        <v>118</v>
      </c>
      <c r="V299" s="43" t="s">
        <v>191</v>
      </c>
      <c r="W299" s="41" t="s">
        <v>1209</v>
      </c>
      <c r="X299" s="162" t="s">
        <v>70</v>
      </c>
    </row>
    <row r="300" spans="1:34" ht="30.95" customHeight="1" x14ac:dyDescent="0.25">
      <c r="A300" s="120" t="s">
        <v>1476</v>
      </c>
      <c r="B300" s="120">
        <v>9501787</v>
      </c>
      <c r="C300" s="121" t="s">
        <v>1477</v>
      </c>
      <c r="D300" s="169" t="s">
        <v>1047</v>
      </c>
      <c r="E300" s="29" t="s">
        <v>1576</v>
      </c>
      <c r="F300" s="123" t="s">
        <v>65</v>
      </c>
      <c r="G300" s="103"/>
      <c r="H300" s="104">
        <v>46122</v>
      </c>
      <c r="I300" s="104">
        <v>46486</v>
      </c>
      <c r="J300" s="124" t="s">
        <v>65</v>
      </c>
      <c r="K300" s="125"/>
      <c r="L300" s="105"/>
      <c r="M300" s="124">
        <v>46486</v>
      </c>
      <c r="N300" s="125" t="s">
        <v>130</v>
      </c>
      <c r="O300" s="125" t="s">
        <v>400</v>
      </c>
      <c r="P300" s="115">
        <v>174769.13</v>
      </c>
      <c r="Q300" s="115">
        <v>2097229.6</v>
      </c>
      <c r="R300" s="126">
        <v>2097229.6</v>
      </c>
      <c r="S300" s="36" t="s">
        <v>159</v>
      </c>
      <c r="T300" s="128"/>
      <c r="U300" s="38" t="s">
        <v>448</v>
      </c>
      <c r="V300" s="67" t="s">
        <v>161</v>
      </c>
      <c r="W300" s="52" t="s">
        <v>70</v>
      </c>
      <c r="X300" s="162" t="s">
        <v>1209</v>
      </c>
    </row>
    <row r="301" spans="1:34" ht="54" customHeight="1" x14ac:dyDescent="0.25">
      <c r="A301" s="28" t="s">
        <v>1052</v>
      </c>
      <c r="B301" s="28">
        <v>9441585</v>
      </c>
      <c r="C301" s="64" t="s">
        <v>1053</v>
      </c>
      <c r="D301" s="30" t="s">
        <v>1054</v>
      </c>
      <c r="E301" s="29" t="s">
        <v>1055</v>
      </c>
      <c r="F301" s="31" t="s">
        <v>98</v>
      </c>
      <c r="G301" s="31"/>
      <c r="H301" s="33">
        <v>45603</v>
      </c>
      <c r="I301" s="33">
        <v>45967</v>
      </c>
      <c r="J301" s="40" t="s">
        <v>98</v>
      </c>
      <c r="K301" s="34">
        <v>45968</v>
      </c>
      <c r="L301" s="34">
        <v>46332</v>
      </c>
      <c r="M301" s="33">
        <v>49254</v>
      </c>
      <c r="N301" s="34" t="s">
        <v>152</v>
      </c>
      <c r="O301" s="34" t="s">
        <v>67</v>
      </c>
      <c r="P301" s="115">
        <f>Tabela1[[#This Row],[VALOR ANUAL]]/12</f>
        <v>9698.3333333333339</v>
      </c>
      <c r="Q301" s="115">
        <v>116380</v>
      </c>
      <c r="R301" s="115">
        <v>116380</v>
      </c>
      <c r="S301" s="36" t="s">
        <v>209</v>
      </c>
      <c r="T301" s="38"/>
      <c r="U301" s="28" t="s">
        <v>438</v>
      </c>
      <c r="V301" s="41" t="s">
        <v>210</v>
      </c>
      <c r="W301" s="41" t="s">
        <v>221</v>
      </c>
      <c r="X301" s="162" t="s">
        <v>1148</v>
      </c>
    </row>
    <row r="302" spans="1:34" ht="42.95" customHeight="1" x14ac:dyDescent="0.25">
      <c r="A302" s="28" t="s">
        <v>1056</v>
      </c>
      <c r="B302" s="28">
        <v>9368352</v>
      </c>
      <c r="C302" s="64" t="s">
        <v>1057</v>
      </c>
      <c r="D302" s="30" t="s">
        <v>1058</v>
      </c>
      <c r="E302" s="29" t="s">
        <v>1059</v>
      </c>
      <c r="F302" s="176" t="s">
        <v>65</v>
      </c>
      <c r="G302" s="176"/>
      <c r="H302" s="177">
        <v>44933</v>
      </c>
      <c r="I302" s="177">
        <v>46393</v>
      </c>
      <c r="J302" s="177" t="s">
        <v>65</v>
      </c>
      <c r="K302" s="61"/>
      <c r="L302" s="178"/>
      <c r="M302" s="177">
        <v>46393</v>
      </c>
      <c r="N302" s="61" t="s">
        <v>66</v>
      </c>
      <c r="O302" s="61" t="s">
        <v>400</v>
      </c>
      <c r="P302" s="147">
        <v>59277.71</v>
      </c>
      <c r="Q302" s="147">
        <v>711332.47</v>
      </c>
      <c r="R302" s="115">
        <v>711332.47</v>
      </c>
      <c r="S302" s="36" t="s">
        <v>159</v>
      </c>
      <c r="T302" s="28"/>
      <c r="U302" s="28" t="s">
        <v>1348</v>
      </c>
      <c r="V302" s="43" t="s">
        <v>132</v>
      </c>
      <c r="W302" s="41" t="s">
        <v>1148</v>
      </c>
      <c r="X302" s="162" t="s">
        <v>221</v>
      </c>
    </row>
    <row r="303" spans="1:34" ht="38.450000000000003" customHeight="1" x14ac:dyDescent="0.25">
      <c r="A303" s="28" t="s">
        <v>1453</v>
      </c>
      <c r="B303" s="28">
        <v>9479348</v>
      </c>
      <c r="C303" s="64" t="s">
        <v>1060</v>
      </c>
      <c r="D303" s="30" t="s">
        <v>1602</v>
      </c>
      <c r="E303" s="29" t="s">
        <v>1061</v>
      </c>
      <c r="F303" s="31" t="s">
        <v>65</v>
      </c>
      <c r="G303" s="31"/>
      <c r="H303" s="33">
        <v>45931</v>
      </c>
      <c r="I303" s="40">
        <v>46295</v>
      </c>
      <c r="J303" s="40" t="s">
        <v>65</v>
      </c>
      <c r="K303" s="32"/>
      <c r="L303" s="32"/>
      <c r="M303" s="40">
        <v>46295</v>
      </c>
      <c r="N303" s="34" t="s">
        <v>91</v>
      </c>
      <c r="O303" s="34" t="s">
        <v>67</v>
      </c>
      <c r="P303" s="115">
        <v>27942.42</v>
      </c>
      <c r="Q303" s="115">
        <v>335309.03999999998</v>
      </c>
      <c r="R303" s="115">
        <v>335309.03999999998</v>
      </c>
      <c r="S303" s="36" t="s">
        <v>159</v>
      </c>
      <c r="T303" s="38"/>
      <c r="U303" s="28" t="s">
        <v>1412</v>
      </c>
      <c r="V303" s="41" t="s">
        <v>132</v>
      </c>
      <c r="W303" s="41" t="s">
        <v>1209</v>
      </c>
      <c r="X303" s="162" t="s">
        <v>70</v>
      </c>
    </row>
    <row r="304" spans="1:34" s="25" customFormat="1" ht="48.95" customHeight="1" x14ac:dyDescent="0.25">
      <c r="A304" s="75" t="s">
        <v>1397</v>
      </c>
      <c r="B304" s="75">
        <v>9481293</v>
      </c>
      <c r="C304" s="66" t="s">
        <v>1398</v>
      </c>
      <c r="D304" s="30" t="s">
        <v>1602</v>
      </c>
      <c r="E304" s="29" t="s">
        <v>1399</v>
      </c>
      <c r="F304" s="76" t="s">
        <v>65</v>
      </c>
      <c r="G304" s="76"/>
      <c r="H304" s="214">
        <v>45957</v>
      </c>
      <c r="I304" s="214">
        <v>46321</v>
      </c>
      <c r="J304" s="33" t="s">
        <v>98</v>
      </c>
      <c r="K304" s="215"/>
      <c r="L304" s="215"/>
      <c r="M304" s="214">
        <v>49608</v>
      </c>
      <c r="N304" s="216" t="s">
        <v>83</v>
      </c>
      <c r="O304" s="216" t="s">
        <v>67</v>
      </c>
      <c r="P304" s="115">
        <v>110546.35</v>
      </c>
      <c r="Q304" s="115">
        <v>1326556.2</v>
      </c>
      <c r="R304" s="115">
        <v>1326556.2</v>
      </c>
      <c r="S304" s="36" t="s">
        <v>1400</v>
      </c>
      <c r="T304" s="82"/>
      <c r="U304" s="82" t="s">
        <v>1413</v>
      </c>
      <c r="V304" s="213" t="s">
        <v>132</v>
      </c>
      <c r="W304" s="52" t="s">
        <v>1148</v>
      </c>
      <c r="X304" s="162" t="s">
        <v>221</v>
      </c>
      <c r="Y304" s="248"/>
      <c r="Z304" s="248"/>
      <c r="AA304" s="248"/>
      <c r="AB304" s="248"/>
      <c r="AC304" s="248"/>
      <c r="AD304" s="248"/>
      <c r="AE304" s="248"/>
      <c r="AF304" s="248"/>
      <c r="AG304" s="248"/>
      <c r="AH304" s="248"/>
    </row>
    <row r="305" spans="1:34" ht="38.1" customHeight="1" x14ac:dyDescent="0.25">
      <c r="A305" s="120" t="s">
        <v>1442</v>
      </c>
      <c r="B305" s="120">
        <v>9497323</v>
      </c>
      <c r="C305" s="121" t="s">
        <v>1443</v>
      </c>
      <c r="D305" s="30" t="s">
        <v>1602</v>
      </c>
      <c r="E305" s="122" t="s">
        <v>1444</v>
      </c>
      <c r="F305" s="123" t="s">
        <v>65</v>
      </c>
      <c r="G305" s="103"/>
      <c r="H305" s="104">
        <v>46090</v>
      </c>
      <c r="I305" s="104">
        <v>46273</v>
      </c>
      <c r="J305" s="124" t="s">
        <v>65</v>
      </c>
      <c r="K305" s="105"/>
      <c r="L305" s="105"/>
      <c r="M305" s="124">
        <v>46273</v>
      </c>
      <c r="N305" s="125" t="s">
        <v>91</v>
      </c>
      <c r="O305" s="125" t="s">
        <v>67</v>
      </c>
      <c r="P305" s="151">
        <v>276396.24</v>
      </c>
      <c r="Q305" s="115"/>
      <c r="R305" s="126">
        <v>1658377.44</v>
      </c>
      <c r="S305" s="36" t="s">
        <v>1400</v>
      </c>
      <c r="T305" s="128"/>
      <c r="U305" s="128" t="s">
        <v>1445</v>
      </c>
      <c r="V305" s="106"/>
      <c r="W305" s="129" t="s">
        <v>1209</v>
      </c>
      <c r="X305" s="162" t="s">
        <v>70</v>
      </c>
    </row>
    <row r="306" spans="1:34" ht="38.450000000000003" customHeight="1" x14ac:dyDescent="0.25">
      <c r="A306" s="195" t="s">
        <v>1600</v>
      </c>
      <c r="B306" s="195">
        <v>9517139</v>
      </c>
      <c r="C306" s="196" t="s">
        <v>1601</v>
      </c>
      <c r="D306" s="197" t="s">
        <v>1602</v>
      </c>
      <c r="E306" s="198" t="s">
        <v>1603</v>
      </c>
      <c r="F306" s="199" t="s">
        <v>65</v>
      </c>
      <c r="G306" s="200"/>
      <c r="H306" s="201">
        <v>46204</v>
      </c>
      <c r="I306" s="201">
        <v>46568</v>
      </c>
      <c r="J306" s="202" t="s">
        <v>98</v>
      </c>
      <c r="K306" s="203"/>
      <c r="L306" s="203"/>
      <c r="M306" s="202">
        <v>49856</v>
      </c>
      <c r="N306" s="204" t="s">
        <v>108</v>
      </c>
      <c r="O306" s="204" t="s">
        <v>400</v>
      </c>
      <c r="P306" s="151">
        <v>322743.25</v>
      </c>
      <c r="Q306" s="115">
        <v>3872919.06</v>
      </c>
      <c r="R306" s="205">
        <v>3872919.06</v>
      </c>
      <c r="S306" s="206" t="s">
        <v>1400</v>
      </c>
      <c r="T306" s="207"/>
      <c r="U306" s="38" t="s">
        <v>1604</v>
      </c>
      <c r="V306" s="67" t="s">
        <v>1551</v>
      </c>
      <c r="W306" s="52" t="s">
        <v>70</v>
      </c>
      <c r="X306" s="162" t="s">
        <v>1209</v>
      </c>
    </row>
    <row r="307" spans="1:34" s="25" customFormat="1" ht="35.450000000000003" customHeight="1" x14ac:dyDescent="0.25">
      <c r="A307" s="28" t="s">
        <v>1062</v>
      </c>
      <c r="B307" s="28">
        <v>9470326</v>
      </c>
      <c r="C307" s="64" t="s">
        <v>1063</v>
      </c>
      <c r="D307" s="30" t="s">
        <v>1064</v>
      </c>
      <c r="E307" s="29" t="s">
        <v>1065</v>
      </c>
      <c r="F307" s="31" t="s">
        <v>65</v>
      </c>
      <c r="G307" s="31"/>
      <c r="H307" s="33">
        <v>45821</v>
      </c>
      <c r="I307" s="40">
        <v>46185</v>
      </c>
      <c r="J307" s="40" t="s">
        <v>65</v>
      </c>
      <c r="K307" s="32">
        <v>46186</v>
      </c>
      <c r="L307" s="32">
        <v>46305</v>
      </c>
      <c r="M307" s="40">
        <v>46305</v>
      </c>
      <c r="N307" s="34" t="s">
        <v>83</v>
      </c>
      <c r="O307" s="34" t="s">
        <v>67</v>
      </c>
      <c r="P307" s="114">
        <v>144493.28</v>
      </c>
      <c r="Q307" s="114">
        <v>1733919.4</v>
      </c>
      <c r="R307" s="114">
        <v>1733919.4</v>
      </c>
      <c r="S307" s="36" t="s">
        <v>88</v>
      </c>
      <c r="T307" s="38"/>
      <c r="U307" s="28" t="s">
        <v>68</v>
      </c>
      <c r="V307" s="41" t="s">
        <v>69</v>
      </c>
      <c r="W307" s="41" t="s">
        <v>1209</v>
      </c>
      <c r="X307" s="162" t="s">
        <v>70</v>
      </c>
      <c r="Y307" s="248"/>
      <c r="Z307" s="248"/>
      <c r="AA307" s="248"/>
      <c r="AB307" s="248"/>
      <c r="AC307" s="248"/>
      <c r="AD307" s="248"/>
      <c r="AE307" s="248"/>
      <c r="AF307" s="248"/>
      <c r="AG307" s="248"/>
      <c r="AH307" s="248"/>
    </row>
    <row r="308" spans="1:34" s="25" customFormat="1" ht="32.450000000000003" customHeight="1" x14ac:dyDescent="0.25">
      <c r="A308" s="28" t="s">
        <v>1066</v>
      </c>
      <c r="B308" s="28">
        <v>9429660</v>
      </c>
      <c r="C308" s="64" t="s">
        <v>1067</v>
      </c>
      <c r="D308" s="30" t="s">
        <v>1068</v>
      </c>
      <c r="E308" s="29" t="s">
        <v>1069</v>
      </c>
      <c r="F308" s="31" t="s">
        <v>65</v>
      </c>
      <c r="G308" s="31"/>
      <c r="H308" s="33">
        <v>45611</v>
      </c>
      <c r="I308" s="33">
        <v>46705</v>
      </c>
      <c r="J308" s="33" t="s">
        <v>98</v>
      </c>
      <c r="K308" s="34"/>
      <c r="L308" s="32"/>
      <c r="M308" s="33">
        <v>47436</v>
      </c>
      <c r="N308" s="34" t="s">
        <v>152</v>
      </c>
      <c r="O308" s="34" t="s">
        <v>400</v>
      </c>
      <c r="P308" s="114">
        <v>11495.66</v>
      </c>
      <c r="Q308" s="114">
        <v>137947.9</v>
      </c>
      <c r="R308" s="114">
        <v>689739.6</v>
      </c>
      <c r="S308" s="36" t="s">
        <v>458</v>
      </c>
      <c r="T308" s="38"/>
      <c r="U308" s="28" t="s">
        <v>459</v>
      </c>
      <c r="V308" s="41" t="s">
        <v>460</v>
      </c>
      <c r="W308" s="41" t="s">
        <v>1209</v>
      </c>
      <c r="X308" s="162" t="s">
        <v>70</v>
      </c>
      <c r="Y308" s="248"/>
      <c r="Z308" s="248"/>
      <c r="AA308" s="248"/>
      <c r="AB308" s="248"/>
      <c r="AC308" s="248"/>
      <c r="AD308" s="248"/>
      <c r="AE308" s="248"/>
      <c r="AF308" s="248"/>
      <c r="AG308" s="248"/>
      <c r="AH308" s="248"/>
    </row>
    <row r="309" spans="1:34" ht="41.45" customHeight="1" x14ac:dyDescent="0.25">
      <c r="A309" s="28" t="s">
        <v>1070</v>
      </c>
      <c r="B309" s="28">
        <v>9456372</v>
      </c>
      <c r="C309" s="64" t="s">
        <v>1071</v>
      </c>
      <c r="D309" s="30" t="s">
        <v>1072</v>
      </c>
      <c r="E309" s="29" t="s">
        <v>1073</v>
      </c>
      <c r="F309" s="31" t="s">
        <v>98</v>
      </c>
      <c r="G309" s="31"/>
      <c r="H309" s="33">
        <v>45743</v>
      </c>
      <c r="I309" s="40">
        <v>46656</v>
      </c>
      <c r="J309" s="40" t="s">
        <v>98</v>
      </c>
      <c r="K309" s="34"/>
      <c r="L309" s="32"/>
      <c r="M309" s="40">
        <v>49394</v>
      </c>
      <c r="N309" s="34" t="s">
        <v>91</v>
      </c>
      <c r="O309" s="34" t="s">
        <v>400</v>
      </c>
      <c r="P309" s="147">
        <v>42849.5</v>
      </c>
      <c r="Q309" s="147">
        <v>514194</v>
      </c>
      <c r="R309" s="115">
        <v>257097</v>
      </c>
      <c r="S309" s="36" t="s">
        <v>183</v>
      </c>
      <c r="T309" s="38"/>
      <c r="U309" s="28" t="s">
        <v>740</v>
      </c>
      <c r="V309" s="41" t="s">
        <v>185</v>
      </c>
      <c r="W309" s="41" t="s">
        <v>1148</v>
      </c>
      <c r="X309" s="162" t="s">
        <v>221</v>
      </c>
    </row>
    <row r="310" spans="1:34" s="25" customFormat="1" ht="36" customHeight="1" x14ac:dyDescent="0.25">
      <c r="A310" s="28" t="s">
        <v>1074</v>
      </c>
      <c r="B310" s="28">
        <v>9261685</v>
      </c>
      <c r="C310" s="64" t="s">
        <v>1075</v>
      </c>
      <c r="D310" s="30" t="s">
        <v>1076</v>
      </c>
      <c r="E310" s="29" t="s">
        <v>1077</v>
      </c>
      <c r="F310" s="217" t="s">
        <v>65</v>
      </c>
      <c r="G310" s="217"/>
      <c r="H310" s="218">
        <v>43979</v>
      </c>
      <c r="I310" s="218">
        <v>44343</v>
      </c>
      <c r="J310" s="217" t="s">
        <v>98</v>
      </c>
      <c r="K310" s="32">
        <v>45805</v>
      </c>
      <c r="L310" s="32">
        <v>46169</v>
      </c>
      <c r="M310" s="218">
        <v>45804</v>
      </c>
      <c r="N310" s="34" t="s">
        <v>197</v>
      </c>
      <c r="O310" s="42" t="s">
        <v>67</v>
      </c>
      <c r="P310" s="115">
        <v>3796.04</v>
      </c>
      <c r="Q310" s="115">
        <f>Tabela1[[#This Row],[VALOR MENSAL ]]*12</f>
        <v>45552.479999999996</v>
      </c>
      <c r="R310" s="115">
        <f>Tabela1[[#This Row],[VALOR MENSAL ]]*12</f>
        <v>45552.479999999996</v>
      </c>
      <c r="S310" s="36" t="s">
        <v>183</v>
      </c>
      <c r="T310" s="28" t="s">
        <v>887</v>
      </c>
      <c r="U310" s="28" t="s">
        <v>184</v>
      </c>
      <c r="V310" s="43"/>
      <c r="W310" s="41" t="s">
        <v>221</v>
      </c>
      <c r="X310" s="162" t="s">
        <v>1148</v>
      </c>
      <c r="Y310" s="248"/>
      <c r="Z310" s="248"/>
      <c r="AA310" s="248"/>
      <c r="AB310" s="248"/>
      <c r="AC310" s="248"/>
      <c r="AD310" s="248"/>
      <c r="AE310" s="248"/>
      <c r="AF310" s="248"/>
      <c r="AG310" s="248"/>
      <c r="AH310" s="248"/>
    </row>
    <row r="311" spans="1:34" ht="45.95" customHeight="1" x14ac:dyDescent="0.25">
      <c r="A311" s="28" t="s">
        <v>1078</v>
      </c>
      <c r="B311" s="28">
        <v>9447336</v>
      </c>
      <c r="C311" s="64" t="s">
        <v>1079</v>
      </c>
      <c r="D311" s="30" t="s">
        <v>1080</v>
      </c>
      <c r="E311" s="29" t="s">
        <v>1081</v>
      </c>
      <c r="F311" s="31" t="s">
        <v>65</v>
      </c>
      <c r="G311" s="31"/>
      <c r="H311" s="33">
        <v>45903</v>
      </c>
      <c r="I311" s="40">
        <v>46267</v>
      </c>
      <c r="J311" s="40" t="s">
        <v>65</v>
      </c>
      <c r="K311" s="32"/>
      <c r="L311" s="32"/>
      <c r="M311" s="40">
        <v>46267</v>
      </c>
      <c r="N311" s="34" t="s">
        <v>91</v>
      </c>
      <c r="O311" s="34" t="s">
        <v>67</v>
      </c>
      <c r="P311" s="147">
        <v>3391.67</v>
      </c>
      <c r="Q311" s="147">
        <v>40700</v>
      </c>
      <c r="R311" s="115">
        <v>40700</v>
      </c>
      <c r="S311" s="36" t="s">
        <v>159</v>
      </c>
      <c r="T311" s="38"/>
      <c r="U311" s="28" t="s">
        <v>188</v>
      </c>
      <c r="V311" s="41" t="s">
        <v>189</v>
      </c>
      <c r="W311" s="41" t="s">
        <v>1148</v>
      </c>
      <c r="X311" s="162" t="s">
        <v>221</v>
      </c>
    </row>
    <row r="312" spans="1:34" ht="34.5" customHeight="1" x14ac:dyDescent="0.25">
      <c r="A312" s="120" t="s">
        <v>1429</v>
      </c>
      <c r="B312" s="120">
        <v>9496598</v>
      </c>
      <c r="C312" s="66" t="s">
        <v>1430</v>
      </c>
      <c r="D312" s="30" t="s">
        <v>1543</v>
      </c>
      <c r="E312" s="122" t="s">
        <v>1431</v>
      </c>
      <c r="F312" s="123" t="s">
        <v>65</v>
      </c>
      <c r="G312" s="103"/>
      <c r="H312" s="104">
        <v>46083</v>
      </c>
      <c r="I312" s="104">
        <v>46447</v>
      </c>
      <c r="J312" s="124"/>
      <c r="K312" s="105"/>
      <c r="L312" s="105"/>
      <c r="M312" s="124"/>
      <c r="N312" s="125" t="s">
        <v>109</v>
      </c>
      <c r="O312" s="125" t="s">
        <v>400</v>
      </c>
      <c r="P312" s="151">
        <v>20825</v>
      </c>
      <c r="Q312" s="147">
        <v>249900</v>
      </c>
      <c r="R312" s="126">
        <v>249900</v>
      </c>
      <c r="S312" s="36" t="s">
        <v>88</v>
      </c>
      <c r="T312" s="128"/>
      <c r="U312" s="128" t="s">
        <v>1432</v>
      </c>
      <c r="V312" s="106" t="s">
        <v>1433</v>
      </c>
      <c r="W312" s="129" t="s">
        <v>221</v>
      </c>
      <c r="X312" s="162" t="s">
        <v>1148</v>
      </c>
    </row>
    <row r="313" spans="1:34" ht="43.5" customHeight="1" x14ac:dyDescent="0.25">
      <c r="A313" s="28" t="s">
        <v>1545</v>
      </c>
      <c r="B313" s="28">
        <v>9505697</v>
      </c>
      <c r="C313" s="66" t="s">
        <v>1544</v>
      </c>
      <c r="D313" s="30" t="s">
        <v>1543</v>
      </c>
      <c r="E313" s="29" t="s">
        <v>1546</v>
      </c>
      <c r="F313" s="31" t="s">
        <v>65</v>
      </c>
      <c r="G313" s="48"/>
      <c r="H313" s="40">
        <v>46153</v>
      </c>
      <c r="I313" s="40">
        <v>46517</v>
      </c>
      <c r="J313" s="33" t="s">
        <v>65</v>
      </c>
      <c r="K313" s="37"/>
      <c r="L313" s="37"/>
      <c r="M313" s="33">
        <v>46517</v>
      </c>
      <c r="N313" s="46" t="s">
        <v>197</v>
      </c>
      <c r="O313" s="46" t="s">
        <v>400</v>
      </c>
      <c r="P313" s="151">
        <v>51416.45</v>
      </c>
      <c r="Q313" s="147">
        <v>616997.49</v>
      </c>
      <c r="R313" s="115">
        <v>616997.49</v>
      </c>
      <c r="S313" s="36" t="s">
        <v>417</v>
      </c>
      <c r="T313" s="38"/>
      <c r="U313" s="38" t="s">
        <v>418</v>
      </c>
      <c r="V313" s="67" t="s">
        <v>1534</v>
      </c>
      <c r="W313" s="52" t="s">
        <v>1209</v>
      </c>
      <c r="X313" s="162" t="s">
        <v>70</v>
      </c>
    </row>
    <row r="314" spans="1:34" ht="62.45" customHeight="1" x14ac:dyDescent="0.2">
      <c r="A314" s="28" t="s">
        <v>1352</v>
      </c>
      <c r="B314" s="75">
        <v>9493101</v>
      </c>
      <c r="C314" s="179" t="s">
        <v>1349</v>
      </c>
      <c r="D314" s="30" t="s">
        <v>1082</v>
      </c>
      <c r="E314" s="88" t="s">
        <v>1350</v>
      </c>
      <c r="F314" s="31" t="s">
        <v>65</v>
      </c>
      <c r="G314" s="77"/>
      <c r="H314" s="78">
        <v>46036</v>
      </c>
      <c r="I314" s="78">
        <v>46400</v>
      </c>
      <c r="J314" s="40" t="s">
        <v>98</v>
      </c>
      <c r="K314" s="79"/>
      <c r="L314" s="79"/>
      <c r="M314" s="78">
        <v>49687</v>
      </c>
      <c r="N314" s="46" t="s">
        <v>66</v>
      </c>
      <c r="O314" s="46" t="s">
        <v>400</v>
      </c>
      <c r="P314" s="115">
        <v>13340.97</v>
      </c>
      <c r="Q314" s="115">
        <v>160091.66</v>
      </c>
      <c r="R314" s="115">
        <v>160091.66</v>
      </c>
      <c r="S314" s="36" t="s">
        <v>124</v>
      </c>
      <c r="T314" s="82"/>
      <c r="U314" s="28" t="s">
        <v>118</v>
      </c>
      <c r="V314" s="150" t="s">
        <v>191</v>
      </c>
      <c r="W314" s="41" t="s">
        <v>1209</v>
      </c>
      <c r="X314" s="162" t="s">
        <v>70</v>
      </c>
    </row>
    <row r="315" spans="1:34" ht="52.5" customHeight="1" x14ac:dyDescent="0.25">
      <c r="A315" s="120" t="s">
        <v>1559</v>
      </c>
      <c r="B315" s="120">
        <v>9508295</v>
      </c>
      <c r="C315" s="121" t="s">
        <v>1558</v>
      </c>
      <c r="D315" s="169" t="s">
        <v>1082</v>
      </c>
      <c r="E315" s="122" t="s">
        <v>1560</v>
      </c>
      <c r="F315" s="123" t="s">
        <v>65</v>
      </c>
      <c r="G315" s="103"/>
      <c r="H315" s="104">
        <v>46161</v>
      </c>
      <c r="I315" s="104">
        <v>46525</v>
      </c>
      <c r="J315" s="124" t="s">
        <v>98</v>
      </c>
      <c r="K315" s="105"/>
      <c r="L315" s="105"/>
      <c r="M315" s="124">
        <v>49813</v>
      </c>
      <c r="N315" s="125" t="s">
        <v>197</v>
      </c>
      <c r="O315" s="125" t="s">
        <v>400</v>
      </c>
      <c r="P315" s="151">
        <v>4397.5</v>
      </c>
      <c r="Q315" s="115">
        <v>52770</v>
      </c>
      <c r="R315" s="126">
        <v>52770</v>
      </c>
      <c r="S315" s="36" t="s">
        <v>124</v>
      </c>
      <c r="T315" s="128"/>
      <c r="U315" s="38" t="s">
        <v>1561</v>
      </c>
      <c r="V315" s="67" t="s">
        <v>1202</v>
      </c>
      <c r="W315" s="52" t="s">
        <v>70</v>
      </c>
      <c r="X315" s="162" t="s">
        <v>1209</v>
      </c>
    </row>
    <row r="316" spans="1:34" ht="48" customHeight="1" x14ac:dyDescent="0.25">
      <c r="A316" s="44" t="s">
        <v>1351</v>
      </c>
      <c r="B316" s="28">
        <v>9437154</v>
      </c>
      <c r="C316" s="64" t="s">
        <v>1083</v>
      </c>
      <c r="D316" s="30" t="s">
        <v>1084</v>
      </c>
      <c r="E316" s="29" t="s">
        <v>1085</v>
      </c>
      <c r="F316" s="31" t="s">
        <v>65</v>
      </c>
      <c r="G316" s="31"/>
      <c r="H316" s="33">
        <v>45547</v>
      </c>
      <c r="I316" s="33">
        <v>45911</v>
      </c>
      <c r="J316" s="33" t="s">
        <v>98</v>
      </c>
      <c r="K316" s="34">
        <v>45912</v>
      </c>
      <c r="L316" s="32">
        <v>46276</v>
      </c>
      <c r="M316" s="33">
        <v>49198</v>
      </c>
      <c r="N316" s="34" t="s">
        <v>91</v>
      </c>
      <c r="O316" s="34" t="s">
        <v>67</v>
      </c>
      <c r="P316" s="115">
        <v>24003.79</v>
      </c>
      <c r="Q316" s="115">
        <v>288045.48</v>
      </c>
      <c r="R316" s="115">
        <v>288045.48</v>
      </c>
      <c r="S316" s="36" t="s">
        <v>159</v>
      </c>
      <c r="T316" s="38"/>
      <c r="U316" s="28" t="s">
        <v>1412</v>
      </c>
      <c r="V316" s="134" t="s">
        <v>161</v>
      </c>
      <c r="W316" s="134" t="s">
        <v>1209</v>
      </c>
      <c r="X316" s="45" t="s">
        <v>70</v>
      </c>
    </row>
    <row r="317" spans="1:34" ht="53.45" customHeight="1" x14ac:dyDescent="0.25">
      <c r="A317" s="44" t="s">
        <v>1086</v>
      </c>
      <c r="B317" s="28">
        <v>9443594</v>
      </c>
      <c r="C317" s="64" t="s">
        <v>1087</v>
      </c>
      <c r="D317" s="30" t="s">
        <v>1088</v>
      </c>
      <c r="E317" s="29" t="s">
        <v>1089</v>
      </c>
      <c r="F317" s="31" t="s">
        <v>65</v>
      </c>
      <c r="G317" s="31"/>
      <c r="H317" s="33">
        <v>45628</v>
      </c>
      <c r="I317" s="33">
        <v>45993</v>
      </c>
      <c r="J317" s="33" t="s">
        <v>98</v>
      </c>
      <c r="K317" s="34">
        <v>45993</v>
      </c>
      <c r="L317" s="32">
        <v>46358</v>
      </c>
      <c r="M317" s="33"/>
      <c r="N317" s="34" t="s">
        <v>104</v>
      </c>
      <c r="O317" s="34" t="s">
        <v>67</v>
      </c>
      <c r="P317" s="114">
        <v>21647.15</v>
      </c>
      <c r="Q317" s="114">
        <v>259765.80000000002</v>
      </c>
      <c r="R317" s="114">
        <v>2597658</v>
      </c>
      <c r="S317" s="36" t="s">
        <v>458</v>
      </c>
      <c r="T317" s="38"/>
      <c r="U317" s="28" t="s">
        <v>459</v>
      </c>
      <c r="V317" s="41" t="s">
        <v>460</v>
      </c>
      <c r="W317" s="41" t="s">
        <v>1209</v>
      </c>
      <c r="X317" s="162" t="s">
        <v>70</v>
      </c>
    </row>
    <row r="318" spans="1:34" ht="50.1" customHeight="1" x14ac:dyDescent="0.25">
      <c r="A318" s="28" t="s">
        <v>1090</v>
      </c>
      <c r="B318" s="28">
        <v>9445722</v>
      </c>
      <c r="C318" s="64" t="s">
        <v>1091</v>
      </c>
      <c r="D318" s="30" t="s">
        <v>1092</v>
      </c>
      <c r="E318" s="29" t="s">
        <v>1093</v>
      </c>
      <c r="F318" s="53" t="s">
        <v>65</v>
      </c>
      <c r="G318" s="53"/>
      <c r="H318" s="54">
        <v>45642</v>
      </c>
      <c r="I318" s="54">
        <v>46006</v>
      </c>
      <c r="J318" s="54" t="s">
        <v>98</v>
      </c>
      <c r="K318" s="34">
        <v>46007</v>
      </c>
      <c r="L318" s="32">
        <v>46371</v>
      </c>
      <c r="M318" s="54">
        <v>49293</v>
      </c>
      <c r="N318" s="34" t="s">
        <v>104</v>
      </c>
      <c r="O318" s="34" t="s">
        <v>67</v>
      </c>
      <c r="P318" s="147">
        <v>79505.58</v>
      </c>
      <c r="Q318" s="147">
        <v>954066.93</v>
      </c>
      <c r="R318" s="115">
        <v>764719.73</v>
      </c>
      <c r="S318" s="36" t="s">
        <v>540</v>
      </c>
      <c r="T318" s="181"/>
      <c r="U318" s="47" t="s">
        <v>459</v>
      </c>
      <c r="V318" s="41" t="s">
        <v>1094</v>
      </c>
      <c r="W318" s="41" t="s">
        <v>1148</v>
      </c>
      <c r="X318" s="162" t="s">
        <v>221</v>
      </c>
    </row>
    <row r="319" spans="1:34" ht="99" customHeight="1" x14ac:dyDescent="0.25">
      <c r="A319" s="28" t="s">
        <v>1161</v>
      </c>
      <c r="B319" s="28">
        <v>9459848</v>
      </c>
      <c r="C319" s="66" t="s">
        <v>1162</v>
      </c>
      <c r="D319" s="30" t="s">
        <v>1163</v>
      </c>
      <c r="E319" s="29" t="s">
        <v>1164</v>
      </c>
      <c r="F319" s="246" t="s">
        <v>65</v>
      </c>
      <c r="G319" s="247" t="s">
        <v>98</v>
      </c>
      <c r="H319" s="68">
        <v>45796</v>
      </c>
      <c r="I319" s="68">
        <v>47621</v>
      </c>
      <c r="J319" s="68" t="s">
        <v>98</v>
      </c>
      <c r="K319" s="46"/>
      <c r="L319" s="37"/>
      <c r="M319" s="68">
        <v>49448</v>
      </c>
      <c r="N319" s="46" t="s">
        <v>197</v>
      </c>
      <c r="O319" s="46" t="s">
        <v>180</v>
      </c>
      <c r="P319" s="115"/>
      <c r="Q319" s="115">
        <v>5563620</v>
      </c>
      <c r="R319" s="115">
        <v>5563620</v>
      </c>
      <c r="S319" s="36" t="s">
        <v>183</v>
      </c>
      <c r="T319" s="38"/>
      <c r="U319" s="38" t="s">
        <v>185</v>
      </c>
      <c r="V319" s="67" t="s">
        <v>1156</v>
      </c>
      <c r="W319" s="52" t="s">
        <v>1209</v>
      </c>
      <c r="X319" s="162" t="s">
        <v>70</v>
      </c>
    </row>
    <row r="320" spans="1:34" ht="44.45" customHeight="1" x14ac:dyDescent="0.25">
      <c r="A320" s="120" t="s">
        <v>1547</v>
      </c>
      <c r="B320" s="120">
        <v>9508056</v>
      </c>
      <c r="C320" s="121" t="s">
        <v>1548</v>
      </c>
      <c r="D320" s="169" t="s">
        <v>1549</v>
      </c>
      <c r="E320" s="122" t="s">
        <v>1550</v>
      </c>
      <c r="F320" s="186" t="s">
        <v>65</v>
      </c>
      <c r="G320" s="187"/>
      <c r="H320" s="188">
        <v>46156</v>
      </c>
      <c r="I320" s="188">
        <v>46339</v>
      </c>
      <c r="J320" s="189" t="s">
        <v>65</v>
      </c>
      <c r="K320" s="125"/>
      <c r="L320" s="105"/>
      <c r="M320" s="189">
        <v>46339</v>
      </c>
      <c r="N320" s="125" t="s">
        <v>152</v>
      </c>
      <c r="O320" s="125" t="s">
        <v>67</v>
      </c>
      <c r="P320" s="115">
        <v>11333.33</v>
      </c>
      <c r="Q320" s="115"/>
      <c r="R320" s="126">
        <v>68000</v>
      </c>
      <c r="S320" s="127" t="s">
        <v>142</v>
      </c>
      <c r="T320" s="128"/>
      <c r="U320" s="128" t="s">
        <v>143</v>
      </c>
      <c r="V320" s="106" t="s">
        <v>1551</v>
      </c>
      <c r="W320" s="129" t="s">
        <v>70</v>
      </c>
      <c r="X320" s="162" t="s">
        <v>1209</v>
      </c>
    </row>
    <row r="321" spans="1:34" ht="53.1" customHeight="1" x14ac:dyDescent="0.25">
      <c r="A321" s="132" t="s">
        <v>1095</v>
      </c>
      <c r="B321" s="28">
        <v>9472311</v>
      </c>
      <c r="C321" s="64" t="s">
        <v>1096</v>
      </c>
      <c r="D321" s="30" t="s">
        <v>1097</v>
      </c>
      <c r="E321" s="130" t="s">
        <v>1098</v>
      </c>
      <c r="F321" s="53" t="s">
        <v>98</v>
      </c>
      <c r="G321" s="53"/>
      <c r="H321" s="54">
        <v>45860</v>
      </c>
      <c r="I321" s="68">
        <v>46224</v>
      </c>
      <c r="J321" s="68" t="s">
        <v>98</v>
      </c>
      <c r="K321" s="34"/>
      <c r="L321" s="32"/>
      <c r="M321" s="68">
        <v>49511</v>
      </c>
      <c r="N321" s="34" t="s">
        <v>99</v>
      </c>
      <c r="O321" s="34" t="s">
        <v>67</v>
      </c>
      <c r="P321" s="115">
        <f>R321/12</f>
        <v>13166.666666666666</v>
      </c>
      <c r="Q321" s="115">
        <v>158000.04</v>
      </c>
      <c r="R321" s="115">
        <v>158000</v>
      </c>
      <c r="S321" s="36" t="s">
        <v>209</v>
      </c>
      <c r="T321" s="38"/>
      <c r="U321" s="88" t="s">
        <v>210</v>
      </c>
      <c r="V321" s="87" t="s">
        <v>291</v>
      </c>
      <c r="W321" s="87" t="s">
        <v>1209</v>
      </c>
      <c r="X321" s="87" t="s">
        <v>70</v>
      </c>
    </row>
    <row r="322" spans="1:34" ht="38.25" x14ac:dyDescent="0.25">
      <c r="A322" s="28" t="s">
        <v>1099</v>
      </c>
      <c r="B322" s="28">
        <v>9424417</v>
      </c>
      <c r="C322" s="64" t="s">
        <v>1100</v>
      </c>
      <c r="D322" s="69" t="s">
        <v>1101</v>
      </c>
      <c r="E322" s="29" t="s">
        <v>1102</v>
      </c>
      <c r="F322" s="31" t="s">
        <v>65</v>
      </c>
      <c r="G322" s="31"/>
      <c r="H322" s="33">
        <v>45415</v>
      </c>
      <c r="I322" s="33">
        <v>45779</v>
      </c>
      <c r="J322" s="33" t="s">
        <v>98</v>
      </c>
      <c r="K322" s="34">
        <v>46145</v>
      </c>
      <c r="L322" s="32">
        <v>46509</v>
      </c>
      <c r="M322" s="33">
        <v>49066</v>
      </c>
      <c r="N322" s="34" t="s">
        <v>197</v>
      </c>
      <c r="O322" s="46" t="s">
        <v>400</v>
      </c>
      <c r="P322" s="115">
        <f>R322/12</f>
        <v>15930.726666666667</v>
      </c>
      <c r="Q322" s="115">
        <v>191168.72</v>
      </c>
      <c r="R322" s="115">
        <v>191168.72</v>
      </c>
      <c r="S322" s="36" t="s">
        <v>1103</v>
      </c>
      <c r="T322" s="38"/>
      <c r="U322" s="28" t="s">
        <v>195</v>
      </c>
      <c r="V322" s="43" t="s">
        <v>1104</v>
      </c>
      <c r="W322" s="41" t="s">
        <v>221</v>
      </c>
      <c r="X322" s="162" t="s">
        <v>1148</v>
      </c>
    </row>
    <row r="323" spans="1:34" ht="54.6" customHeight="1" x14ac:dyDescent="0.25">
      <c r="A323" s="28" t="s">
        <v>1105</v>
      </c>
      <c r="B323" s="28">
        <v>9447522</v>
      </c>
      <c r="C323" s="64" t="s">
        <v>1106</v>
      </c>
      <c r="D323" s="30" t="s">
        <v>1101</v>
      </c>
      <c r="E323" s="29" t="s">
        <v>1107</v>
      </c>
      <c r="F323" s="31" t="s">
        <v>65</v>
      </c>
      <c r="G323" s="31"/>
      <c r="H323" s="33">
        <v>45680</v>
      </c>
      <c r="I323" s="33">
        <v>46044</v>
      </c>
      <c r="J323" s="33" t="s">
        <v>98</v>
      </c>
      <c r="K323" s="34" t="s">
        <v>1427</v>
      </c>
      <c r="L323" s="32">
        <v>46409</v>
      </c>
      <c r="M323" s="33">
        <v>49331</v>
      </c>
      <c r="N323" s="34" t="s">
        <v>66</v>
      </c>
      <c r="O323" s="34" t="s">
        <v>400</v>
      </c>
      <c r="P323" s="147">
        <v>11436.25</v>
      </c>
      <c r="Q323" s="147">
        <v>137235</v>
      </c>
      <c r="R323" s="115">
        <v>137235</v>
      </c>
      <c r="S323" s="36" t="s">
        <v>159</v>
      </c>
      <c r="T323" s="38"/>
      <c r="U323" s="28" t="s">
        <v>161</v>
      </c>
      <c r="V323" s="41" t="s">
        <v>448</v>
      </c>
      <c r="W323" s="41" t="s">
        <v>1148</v>
      </c>
      <c r="X323" s="162" t="s">
        <v>221</v>
      </c>
    </row>
    <row r="324" spans="1:34" ht="63.75" x14ac:dyDescent="0.25">
      <c r="A324" s="28" t="s">
        <v>1108</v>
      </c>
      <c r="B324" s="28">
        <v>9471921</v>
      </c>
      <c r="C324" s="131" t="s">
        <v>1109</v>
      </c>
      <c r="D324" s="30" t="s">
        <v>1101</v>
      </c>
      <c r="E324" s="88" t="s">
        <v>1110</v>
      </c>
      <c r="F324" s="31" t="s">
        <v>367</v>
      </c>
      <c r="G324" s="31"/>
      <c r="H324" s="33">
        <v>45861</v>
      </c>
      <c r="I324" s="40">
        <v>46225</v>
      </c>
      <c r="J324" s="40" t="s">
        <v>98</v>
      </c>
      <c r="K324" s="32"/>
      <c r="L324" s="32"/>
      <c r="M324" s="40">
        <v>49512</v>
      </c>
      <c r="N324" s="34" t="s">
        <v>99</v>
      </c>
      <c r="O324" s="34" t="s">
        <v>67</v>
      </c>
      <c r="P324" s="115">
        <f>Tabela1[[#This Row],[VALOR TOTAL]]/12</f>
        <v>10508.75</v>
      </c>
      <c r="Q324" s="115">
        <v>126105</v>
      </c>
      <c r="R324" s="115">
        <v>126105</v>
      </c>
      <c r="S324" s="36" t="s">
        <v>1344</v>
      </c>
      <c r="T324" s="38"/>
      <c r="U324" s="50" t="s">
        <v>191</v>
      </c>
      <c r="V324" s="50" t="s">
        <v>118</v>
      </c>
      <c r="W324" s="87" t="s">
        <v>70</v>
      </c>
      <c r="X324" s="87" t="s">
        <v>1209</v>
      </c>
    </row>
    <row r="325" spans="1:34" ht="38.1" customHeight="1" x14ac:dyDescent="0.25">
      <c r="A325" s="28" t="s">
        <v>1141</v>
      </c>
      <c r="B325" s="28">
        <v>948036</v>
      </c>
      <c r="C325" s="66" t="s">
        <v>1142</v>
      </c>
      <c r="D325" s="30" t="s">
        <v>1101</v>
      </c>
      <c r="E325" s="29" t="s">
        <v>1143</v>
      </c>
      <c r="F325" s="31" t="s">
        <v>65</v>
      </c>
      <c r="G325" s="48"/>
      <c r="H325" s="40">
        <v>45944</v>
      </c>
      <c r="I325" s="40">
        <v>46308</v>
      </c>
      <c r="J325" s="40" t="s">
        <v>98</v>
      </c>
      <c r="K325" s="37"/>
      <c r="L325" s="37"/>
      <c r="M325" s="40">
        <v>49595</v>
      </c>
      <c r="N325" s="46" t="s">
        <v>83</v>
      </c>
      <c r="O325" s="46" t="s">
        <v>67</v>
      </c>
      <c r="P325" s="115">
        <v>168322.74</v>
      </c>
      <c r="Q325" s="115">
        <v>2031872.97</v>
      </c>
      <c r="R325" s="115">
        <v>2031872.97</v>
      </c>
      <c r="S325" s="36" t="s">
        <v>159</v>
      </c>
      <c r="T325" s="38"/>
      <c r="U325" s="38" t="s">
        <v>189</v>
      </c>
      <c r="V325" s="67" t="s">
        <v>448</v>
      </c>
      <c r="W325" s="28" t="s">
        <v>1209</v>
      </c>
      <c r="X325" s="192" t="s">
        <v>70</v>
      </c>
    </row>
    <row r="326" spans="1:34" ht="25.5" x14ac:dyDescent="0.25">
      <c r="A326" s="28" t="s">
        <v>1341</v>
      </c>
      <c r="B326" s="28">
        <v>9484063</v>
      </c>
      <c r="C326" s="66" t="s">
        <v>1255</v>
      </c>
      <c r="D326" s="30" t="s">
        <v>1101</v>
      </c>
      <c r="E326" s="29" t="s">
        <v>1577</v>
      </c>
      <c r="F326" s="31" t="s">
        <v>65</v>
      </c>
      <c r="G326" s="48"/>
      <c r="H326" s="40">
        <v>45978</v>
      </c>
      <c r="I326" s="40">
        <v>46342</v>
      </c>
      <c r="J326" s="40" t="s">
        <v>98</v>
      </c>
      <c r="K326" s="37"/>
      <c r="L326" s="37"/>
      <c r="M326" s="40">
        <v>49629</v>
      </c>
      <c r="N326" s="46" t="s">
        <v>152</v>
      </c>
      <c r="O326" s="46" t="s">
        <v>67</v>
      </c>
      <c r="P326" s="115">
        <f>Tabela1[[#This Row],[VALOR ANUAL]]/12</f>
        <v>49185.124166666668</v>
      </c>
      <c r="Q326" s="115">
        <v>590221.49</v>
      </c>
      <c r="R326" s="115">
        <v>590221.49</v>
      </c>
      <c r="S326" s="36" t="s">
        <v>159</v>
      </c>
      <c r="T326" s="38"/>
      <c r="U326" s="38" t="s">
        <v>189</v>
      </c>
      <c r="V326" s="67" t="s">
        <v>161</v>
      </c>
      <c r="W326" s="28" t="s">
        <v>221</v>
      </c>
      <c r="X326" s="192" t="s">
        <v>1148</v>
      </c>
    </row>
    <row r="327" spans="1:34" s="25" customFormat="1" ht="25.5" x14ac:dyDescent="0.25">
      <c r="A327" s="28" t="s">
        <v>1111</v>
      </c>
      <c r="B327" s="28">
        <v>9346009</v>
      </c>
      <c r="C327" s="64" t="s">
        <v>1112</v>
      </c>
      <c r="D327" s="30" t="s">
        <v>1113</v>
      </c>
      <c r="E327" s="29" t="s">
        <v>1114</v>
      </c>
      <c r="F327" s="31" t="s">
        <v>98</v>
      </c>
      <c r="G327" s="31"/>
      <c r="H327" s="33">
        <v>44855</v>
      </c>
      <c r="I327" s="33">
        <v>45219</v>
      </c>
      <c r="J327" s="33" t="s">
        <v>98</v>
      </c>
      <c r="K327" s="32">
        <v>45951</v>
      </c>
      <c r="L327" s="32">
        <v>46315</v>
      </c>
      <c r="M327" s="33">
        <v>46680</v>
      </c>
      <c r="N327" s="34" t="s">
        <v>83</v>
      </c>
      <c r="O327" s="34" t="s">
        <v>67</v>
      </c>
      <c r="P327" s="114">
        <v>18350</v>
      </c>
      <c r="Q327" s="114">
        <v>220200</v>
      </c>
      <c r="R327" s="114">
        <v>1101000</v>
      </c>
      <c r="S327" s="36" t="s">
        <v>124</v>
      </c>
      <c r="T327" s="38"/>
      <c r="U327" s="28" t="s">
        <v>118</v>
      </c>
      <c r="V327" s="212" t="s">
        <v>120</v>
      </c>
      <c r="W327" s="45" t="s">
        <v>1209</v>
      </c>
      <c r="X327" s="162" t="s">
        <v>70</v>
      </c>
      <c r="Y327" s="248"/>
      <c r="Z327" s="248"/>
      <c r="AA327" s="248"/>
      <c r="AB327" s="248"/>
      <c r="AC327" s="248"/>
      <c r="AD327" s="248"/>
      <c r="AE327" s="248"/>
      <c r="AF327" s="248"/>
      <c r="AG327" s="248"/>
      <c r="AH327" s="248"/>
    </row>
    <row r="328" spans="1:34" ht="38.25" x14ac:dyDescent="0.25">
      <c r="A328" s="28" t="s">
        <v>1115</v>
      </c>
      <c r="B328" s="28">
        <v>9412818</v>
      </c>
      <c r="C328" s="64" t="s">
        <v>1116</v>
      </c>
      <c r="D328" s="30" t="s">
        <v>1117</v>
      </c>
      <c r="E328" s="29" t="s">
        <v>1118</v>
      </c>
      <c r="F328" s="31" t="s">
        <v>65</v>
      </c>
      <c r="G328" s="31"/>
      <c r="H328" s="33">
        <v>45351</v>
      </c>
      <c r="I328" s="33">
        <v>45716</v>
      </c>
      <c r="J328" s="33" t="s">
        <v>98</v>
      </c>
      <c r="K328" s="34">
        <v>46082</v>
      </c>
      <c r="L328" s="32">
        <v>46446</v>
      </c>
      <c r="M328" s="33">
        <v>46811</v>
      </c>
      <c r="N328" s="34" t="s">
        <v>75</v>
      </c>
      <c r="O328" s="34" t="s">
        <v>400</v>
      </c>
      <c r="P328" s="115">
        <f>R328/12</f>
        <v>42636.534999999996</v>
      </c>
      <c r="Q328" s="115">
        <v>511638.42</v>
      </c>
      <c r="R328" s="115">
        <v>511638.42</v>
      </c>
      <c r="S328" s="36" t="s">
        <v>453</v>
      </c>
      <c r="T328" s="38"/>
      <c r="U328" s="28" t="s">
        <v>1119</v>
      </c>
      <c r="V328" s="45" t="s">
        <v>77</v>
      </c>
      <c r="W328" s="45" t="s">
        <v>221</v>
      </c>
      <c r="X328" s="45" t="s">
        <v>1148</v>
      </c>
    </row>
    <row r="329" spans="1:34" ht="63.75" x14ac:dyDescent="0.25">
      <c r="A329" s="28" t="s">
        <v>1120</v>
      </c>
      <c r="B329" s="28">
        <v>9294644</v>
      </c>
      <c r="C329" s="64" t="s">
        <v>1121</v>
      </c>
      <c r="D329" s="30" t="s">
        <v>1122</v>
      </c>
      <c r="E329" s="29" t="s">
        <v>1123</v>
      </c>
      <c r="F329" s="31" t="s">
        <v>65</v>
      </c>
      <c r="G329" s="31"/>
      <c r="H329" s="33">
        <v>44506</v>
      </c>
      <c r="I329" s="40">
        <v>44870</v>
      </c>
      <c r="J329" s="40" t="s">
        <v>98</v>
      </c>
      <c r="K329" s="34">
        <v>45967</v>
      </c>
      <c r="L329" s="32">
        <v>46331</v>
      </c>
      <c r="M329" s="40">
        <v>46331</v>
      </c>
      <c r="N329" s="34" t="s">
        <v>152</v>
      </c>
      <c r="O329" s="34" t="s">
        <v>67</v>
      </c>
      <c r="P329" s="147">
        <v>450.8</v>
      </c>
      <c r="Q329" s="147">
        <v>5409.6</v>
      </c>
      <c r="R329" s="115">
        <v>5409.6</v>
      </c>
      <c r="S329" s="36" t="s">
        <v>1246</v>
      </c>
      <c r="T329" s="38"/>
      <c r="U329" s="28" t="s">
        <v>1124</v>
      </c>
      <c r="V329" s="41" t="s">
        <v>1125</v>
      </c>
      <c r="W329" s="41" t="s">
        <v>1148</v>
      </c>
      <c r="X329" s="162" t="s">
        <v>221</v>
      </c>
    </row>
    <row r="330" spans="1:34" ht="255" x14ac:dyDescent="0.25">
      <c r="A330" s="47" t="s">
        <v>1252</v>
      </c>
      <c r="B330" s="47">
        <v>9483932</v>
      </c>
      <c r="C330" s="66" t="s">
        <v>1253</v>
      </c>
      <c r="D330" s="30" t="s">
        <v>1122</v>
      </c>
      <c r="E330" s="29" t="s">
        <v>1254</v>
      </c>
      <c r="F330" s="31" t="s">
        <v>65</v>
      </c>
      <c r="G330" s="31"/>
      <c r="H330" s="33">
        <v>45978</v>
      </c>
      <c r="I330" s="33">
        <v>46342</v>
      </c>
      <c r="J330" s="33" t="s">
        <v>98</v>
      </c>
      <c r="K330" s="32"/>
      <c r="L330" s="32"/>
      <c r="M330" s="33">
        <v>49629</v>
      </c>
      <c r="N330" s="34" t="s">
        <v>152</v>
      </c>
      <c r="O330" s="34" t="s">
        <v>67</v>
      </c>
      <c r="P330" s="115">
        <f>Tabela1[[#This Row],[VALOR TOTAL]]/12</f>
        <v>1474.2966666666669</v>
      </c>
      <c r="Q330" s="115">
        <v>17691.560000000001</v>
      </c>
      <c r="R330" s="115">
        <v>17691.560000000001</v>
      </c>
      <c r="S330" s="36" t="s">
        <v>131</v>
      </c>
      <c r="T330" s="38"/>
      <c r="U330" s="38" t="s">
        <v>133</v>
      </c>
      <c r="V330" s="180" t="s">
        <v>1282</v>
      </c>
      <c r="W330" s="28" t="s">
        <v>70</v>
      </c>
      <c r="X330" s="170" t="s">
        <v>1209</v>
      </c>
    </row>
    <row r="331" spans="1:34" ht="12.75" x14ac:dyDescent="0.25">
      <c r="A331" s="107"/>
      <c r="B331" s="107"/>
      <c r="C331" s="108"/>
      <c r="D331" s="109"/>
      <c r="E331" s="110"/>
      <c r="F331" s="103"/>
      <c r="G331" s="103"/>
      <c r="H331" s="104"/>
      <c r="I331" s="104"/>
      <c r="J331" s="104"/>
      <c r="K331" s="105"/>
      <c r="L331" s="105"/>
      <c r="M331" s="104"/>
      <c r="N331" s="105"/>
      <c r="O331" s="105"/>
      <c r="P331" s="118"/>
      <c r="Q331" s="111"/>
      <c r="R331" s="119"/>
      <c r="S331" s="112"/>
      <c r="T331" s="113"/>
      <c r="U331" s="113"/>
      <c r="V331" s="106"/>
      <c r="W331" s="107"/>
      <c r="X331" s="193"/>
    </row>
  </sheetData>
  <mergeCells count="8">
    <mergeCell ref="A3:E3"/>
    <mergeCell ref="F3:H3"/>
    <mergeCell ref="O3:X3"/>
    <mergeCell ref="F2:G2"/>
    <mergeCell ref="F1:G1"/>
    <mergeCell ref="H1:H2"/>
    <mergeCell ref="C1:E2"/>
    <mergeCell ref="A1:B2"/>
  </mergeCells>
  <phoneticPr fontId="27" type="noConversion"/>
  <conditionalFormatting sqref="D31 D133 D8:D10 D25:D26 D33:D34">
    <cfRule type="expression" dxfId="41" priority="25" stopIfTrue="1">
      <formula>#REF!&lt;TODAY()</formula>
    </cfRule>
  </conditionalFormatting>
  <conditionalFormatting sqref="D265:E265 D6 D144 D249:D252 D162:D165 D173:D174 E9:E10 D104:D107 D134 E59:E63 D11:D12 D32 D27:D29 D64:E64 D35:E39 D14:D15 E239 D54:D63 D179:D184 D318:D320 D66:E78 D168:D171 D109:D132 D79:D90 D92:D97 D146:D159">
    <cfRule type="expression" dxfId="40" priority="24" stopIfTrue="1">
      <formula>#REF!&lt;TODAY()</formula>
    </cfRule>
  </conditionalFormatting>
  <conditionalFormatting sqref="D145">
    <cfRule type="expression" dxfId="39" priority="23" stopIfTrue="1">
      <formula>#REF!&lt;TODAY()</formula>
    </cfRule>
  </conditionalFormatting>
  <conditionalFormatting sqref="E237">
    <cfRule type="expression" dxfId="38" priority="21" stopIfTrue="1">
      <formula>#REF!&lt;TODAY()</formula>
    </cfRule>
  </conditionalFormatting>
  <conditionalFormatting sqref="E8">
    <cfRule type="expression" dxfId="37" priority="20" stopIfTrue="1">
      <formula>#REF!&lt;TODAY()</formula>
    </cfRule>
  </conditionalFormatting>
  <conditionalFormatting sqref="D179:D184">
    <cfRule type="expression" dxfId="36" priority="18" stopIfTrue="1">
      <formula>#REF!&lt;TODAY()</formula>
    </cfRule>
  </conditionalFormatting>
  <conditionalFormatting sqref="E238">
    <cfRule type="expression" dxfId="35" priority="17" stopIfTrue="1">
      <formula>#REF!&lt;TODAY()</formula>
    </cfRule>
  </conditionalFormatting>
  <conditionalFormatting sqref="D108">
    <cfRule type="expression" dxfId="34" priority="15" stopIfTrue="1">
      <formula>#REF!&lt;TODAY()</formula>
    </cfRule>
  </conditionalFormatting>
  <conditionalFormatting sqref="D160:D161">
    <cfRule type="expression" dxfId="33" priority="13" stopIfTrue="1">
      <formula>#REF!&lt;TODAY()</formula>
    </cfRule>
  </conditionalFormatting>
  <conditionalFormatting sqref="D50:D53">
    <cfRule type="expression" dxfId="32" priority="12" stopIfTrue="1">
      <formula>#REF!&lt;TODAY()</formula>
    </cfRule>
  </conditionalFormatting>
  <conditionalFormatting sqref="D172">
    <cfRule type="expression" dxfId="31" priority="10" stopIfTrue="1">
      <formula>#REF!&lt;TODAY()</formula>
    </cfRule>
  </conditionalFormatting>
  <conditionalFormatting sqref="D65">
    <cfRule type="expression" dxfId="30" priority="7" stopIfTrue="1">
      <formula>#REF!&lt;TODAY()</formula>
    </cfRule>
  </conditionalFormatting>
  <conditionalFormatting sqref="E65">
    <cfRule type="expression" dxfId="29" priority="6" stopIfTrue="1">
      <formula>#REF!&lt;TODAY()</formula>
    </cfRule>
  </conditionalFormatting>
  <conditionalFormatting sqref="D7">
    <cfRule type="expression" dxfId="28" priority="3" stopIfTrue="1">
      <formula>#REF!&lt;TODAY()</formula>
    </cfRule>
  </conditionalFormatting>
  <conditionalFormatting sqref="D91">
    <cfRule type="expression" dxfId="27" priority="2" stopIfTrue="1">
      <formula>#REF!&lt;TODAY()</formula>
    </cfRule>
  </conditionalFormatting>
  <dataValidations xWindow="1622" yWindow="400" count="7">
    <dataValidation allowBlank="1" showInputMessage="1" showErrorMessage="1" prompt="Dotação orçamentária" sqref="N230 N52:N53 N229:O229 N203:O203 N117 L50:N50 N91 L245:O245 N110 N97:N98 L31:N31 L226:N227 N172 O290 L237:O237 N133 K6 N173:O173 N144:O144 O308 L308:M308 L249:M250 N123:O123 O253:O254 L253:M254 N160:N162 O321 N302 O145 L145:M145 L135:M138 L90:M91 O90:O91 N118:O118 N163:O167 L16:N16 L88:N89 N40:N41 L79:M85 L6:N10 O324:O326 L17:O17 L236:M236 O236 N210:N212 L92:O92 L110:M116 L37:N39 L26:M27 L278:M280 N278:N279 L195:N197 N32 L179:N182 N198:O201 L258:N265 N327:N329 N192 N35:N36 L14:M14 L59:N68 N46:N49 L54:N55 L124:N128 L183:M184 O310:O313 N69:N78 N309:N315 L33:N34 N135:N140 N101:N103 N154:N156 N129:O132 L28:O30 L18:M24 N19:N27 L42:N45 L93:N96 L157:N159 N175:N176 L242:O243 N281:O286 N288:O289 N183:O186" xr:uid="{00000000-0002-0000-0000-000000000000}"/>
    <dataValidation allowBlank="1" showInputMessage="1" showErrorMessage="1" prompt="Objeto do contrato" sqref="A5:C5 C228 N18:O18 K213 C246 Q246:R246 K203:M203 K50 P263:Q263 K229 K118:M118 K208:K209 K245 B53 K53:M53 B247:C247 P165:S165 O133 K133:M133 E133 B50:B51 C194:C196 K123 O226:O227 K226:K227 B265:C265 K163:M163 E144 K172:M173 K302:M302 O302 K308 K249:K250 E249:E252 B119:C122 K135:K138 K144:K145 Q56:Q58 P6 N79:O85 K79:K85 C6:C11 E26 Q100:Q101 K236:K237 O210:O212 K210:M212 C22 K25:M25 O110:O116 K74:M78 K110:K116 F246:J246 O309 P278 P233 K279:M279 B193:B197 O195:O197 L32:M32 M195:M197 F195:K197 M232:M236 F232:J236 K40:M41 M164:M165 F164:K165 M253:M254 F253:K254 M265 F265:J265 K7:K10 E6:J6 M246 Q98 Q136 O278:O279 P230 Q173:Q174 O6:O10 R265:S265 Q83 P298:Q298 Q90 P7:R10 Q222 Q50 Q121:Q122 P118 Q107:Q108 Q287 Q149:Q150 Q144:Q146 Q213 P235 Q268:Q271 Q232:Q233 Q171 P125:Q126 Q250:Q252 P280 Q266 P290:Q290 P123:Q123 P257 O172 Q162:Q163 Q85 Q52 P104:P116 Q248 Q36:Q37 Q105 P88:P90 P11:Q12 P248:P251 P19:Q19 P49:P52 O88:O89 R249:S252 O249:O250 S281:S282 R281 P13 O31:Q31 P310:Q310 M179:M182 F179:K182 P168 K198:K202 Q45 Q28 P27:P28 C26:C29 P56:P65 Q60:Q65 P86:Q87 K258:K265 O258:O265 P268:P273 J85 F87:J87 F85:I86 J301 M36:M39 P35:P37 L35:M36 P25:Q25 B6:B14 K14 N13:N14 Q299:Q300 F299:I301 P299:P301 K59:K68 Q67:Q69 P67:P70 P42:P47 K46:M49 B23:B24 E23:E24 R23:S29 Q283:S283 K54:K55 R50:R64 E50:J58 E119:E128 O124:O128 O183:O184 B183:C184 E183:J184 R318:R320 Q319:Q322 P319:P321 S318:S321 S50:S87 C50:C87 M50:M87 E59:E78 O59:O78 B59:B78 R66:R87 F59:J84 Q72:Q81 P72:P83 P314:Q315 K309:M315 M314:M321 M168:M174 F168:J174 E31:E34 P33:Q34 R31:S39 C31:C39 K139:M140 O135:O140 Q139:Q140 P102:Q102 K154:M156 O154:O156 Q129:Q130 K129:K132 Q151:S152 P286:P288 K26:K39 M23:M34 P30:Q30 C14:C15 R11:R18 Q15 P15:P17 E15 S7:S19 C17:C20 R20:S21 K16:K24 O19:O27 F7:J21 M6:M21 P20:P22 F23:J49 O33:O55 M42:M45 K42:K45 Q93:Q96 P92:P101 K88:K96 O93:O96 R119:S134 Q132:Q134 P129:P146 R144:S150 F119:J162 M119:M162 P148:P163 R154:S164 Q154:Q160 K157:K159 O175:O176 K175:M176 P171:P180 Q176:Q179 C198:C202 B204:B213 M238:M243 F238:J241 F242:K243 K278:K285 F286:J292 M286:M292 M299:M311 F302:J321 C183:C186 K183:M186 Q183:S186 P183:P187 M215:M230 F215:J230 Q215:Q217 F187:J191 M187:M191" xr:uid="{00000000-0002-0000-0000-000001000000}"/>
    <dataValidation allowBlank="1" showInputMessage="1" showErrorMessage="1" prompt="Hemocentro" sqref="U30 W265 V177:V178 X228 T246:T249 X248 T229:U229 U249 U269 T218:T220 U219:U220 U244:U247 T97 U228 T31:U31 U248:V248 V251 V230:X230 V287:X287 T298:V298 T226:U227 T265:U265 X237 T39:U39 V194:X194 T290:U290 W119:W122 T250:U250 T56:U58 T164:U165 T161:U162 T74 X22 U166:U167 T173:V174 U59:U60 T89:U89 U194:U196 T286:U286 W286 U40:U41 T79:V85 U284:U285 W210:W212 V59:V62 U75:U78 T222:U223 W235 T252:U262 T232:T236 U231:U234 U236 U7:U12 W220:W221 W227 W231 X291 U327 T177:T178 T269:T273 U179:U182 W267 W28:W29 T59:T66 U263:U265 T268:U268 V268:V273 U35:U36 T35:T38 T25:U29 U14:U18 T299:U301 T23:W24 T54:T55 T183:U184 U63:U73 T168:U172 T33:U34 V135:V140 T101:U103 U154:U156 V288:W288 T6:T18 T42:U53 T88 U86:U88 U93:U97 V93:V96 T118:T145 U119:U145 T154:T159 V154:V159 T175:U176 U198:U204 T194:T213 U207:U213 T237:U243 T274:U283 W278:W283 U289:W289 T303:T321 U302:U320 U185:U186 T185:T191" xr:uid="{00000000-0002-0000-0000-000002000000}"/>
    <dataValidation allowBlank="1" showInputMessage="1" showErrorMessage="1" prompt="UPG" sqref="T221 T251:U251 T160:U160 V252 U287 T266 T230:U230 U108:U109 U104 T104:T117 V257:V260 U296:U297 T32:U32 T284:T285 U54:V55 T179:T184 T146:U152 T287:T289 T214:T217" xr:uid="{00000000-0002-0000-0000-000003000000}"/>
    <dataValidation allowBlank="1" showInputMessage="1" showErrorMessage="1" prompt="CNPJ ou CPF" sqref="D247 D23:D24" xr:uid="{00000000-0002-0000-0000-000004000000}"/>
    <dataValidation allowBlank="1" showInputMessage="1" showErrorMessage="1" prompt="Fornecedor" sqref="E265 D144 D249:D252 D173:D174 D6:D12 D25:D29 D183:D184 D31:D34 D14:D15 D50:D97 D104:D134" xr:uid="{00000000-0002-0000-0000-000005000000}"/>
    <dataValidation allowBlank="1" showInputMessage="1" showErrorMessage="1" prompt="Número do contrato" sqref="A50:A53 A247 B52 A265 A119:A122 A144:C144 A6:A11 A26:B26 A195:A196 A74:A78 A193 C104:C118 B25 A14 A59:A68 A23:A24 A183:A184 C318:C320 A31:B34 A90:C97 A123:C134 C145:C159" xr:uid="{00000000-0002-0000-0000-000006000000}"/>
  </dataValidations>
  <printOptions horizontalCentered="1"/>
  <pageMargins left="0.59055118110236227" right="0.19685039370078741" top="0.39370078740157483" bottom="0.39370078740157483" header="0.31496062992125984" footer="0.31496062992125984"/>
  <pageSetup paperSize="9" orientation="landscape" horizontalDpi="300" verticalDpi="300" r:id="rId1"/>
  <ignoredErrors>
    <ignoredError sqref="P92 P113" formula="1"/>
  </ignoredErrors>
  <drawing r:id="rId2"/>
  <legacyDrawing r:id="rId3"/>
  <oleObjects>
    <mc:AlternateContent xmlns:mc="http://schemas.openxmlformats.org/markup-compatibility/2006">
      <mc:Choice Requires="x14">
        <oleObject progId="CorelDRAW.Graphic.13" shapeId="1025" r:id="rId4">
          <objectPr defaultSize="0" autoPict="0" r:id="rId5">
            <anchor moveWithCells="1" sizeWithCells="1">
              <from>
                <xdr:col>0</xdr:col>
                <xdr:colOff>276225</xdr:colOff>
                <xdr:row>0</xdr:row>
                <xdr:rowOff>0</xdr:rowOff>
              </from>
              <to>
                <xdr:col>1</xdr:col>
                <xdr:colOff>390525</xdr:colOff>
                <xdr:row>1</xdr:row>
                <xdr:rowOff>523875</xdr:rowOff>
              </to>
            </anchor>
          </objectPr>
        </oleObject>
      </mc:Choice>
      <mc:Fallback>
        <oleObject progId="CorelDRAW.Graphic.13" shapeId="1025" r:id="rId4"/>
      </mc:Fallback>
    </mc:AlternateContent>
  </oleObjects>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2"/>
  <sheetViews>
    <sheetView topLeftCell="A10" workbookViewId="0">
      <selection activeCell="G14" sqref="G14"/>
    </sheetView>
  </sheetViews>
  <sheetFormatPr defaultRowHeight="15" x14ac:dyDescent="0.25"/>
  <cols>
    <col min="1" max="1" width="1.42578125" customWidth="1"/>
    <col min="2" max="2" width="20" customWidth="1"/>
    <col min="3" max="4" width="17.85546875" customWidth="1"/>
    <col min="5" max="5" width="0.85546875" customWidth="1"/>
    <col min="6" max="6" width="10.85546875" customWidth="1"/>
    <col min="8" max="8" width="16.85546875" customWidth="1"/>
    <col min="10" max="10" width="0.85546875" customWidth="1"/>
    <col min="11" max="11" width="10.140625" customWidth="1"/>
    <col min="12" max="12" width="6.85546875" customWidth="1"/>
    <col min="13" max="13" width="2.140625" customWidth="1"/>
  </cols>
  <sheetData>
    <row r="1" spans="2:12" ht="20.25" customHeight="1" x14ac:dyDescent="0.25">
      <c r="B1" s="239" t="s">
        <v>48</v>
      </c>
      <c r="C1" s="240"/>
      <c r="D1" s="240"/>
      <c r="E1" s="240"/>
      <c r="F1" s="240"/>
      <c r="G1" s="240"/>
      <c r="H1" s="241"/>
      <c r="I1" s="24"/>
      <c r="J1" s="24"/>
      <c r="K1" s="24"/>
      <c r="L1" s="24"/>
    </row>
    <row r="2" spans="2:12" ht="9" customHeight="1" x14ac:dyDescent="0.25">
      <c r="B2" s="242"/>
      <c r="C2" s="242"/>
      <c r="D2" s="242"/>
      <c r="E2" s="242"/>
      <c r="F2" s="242"/>
      <c r="G2" s="242"/>
      <c r="H2" s="242"/>
      <c r="I2" s="12"/>
      <c r="J2" s="12"/>
      <c r="K2" s="12"/>
      <c r="L2" s="12"/>
    </row>
    <row r="3" spans="2:12" ht="20.25" customHeight="1" x14ac:dyDescent="0.25">
      <c r="B3" s="239" t="s">
        <v>33</v>
      </c>
      <c r="C3" s="240"/>
      <c r="D3" s="241"/>
      <c r="E3" s="244"/>
      <c r="F3" s="238" t="s">
        <v>46</v>
      </c>
      <c r="G3" s="238"/>
      <c r="H3" s="238"/>
      <c r="I3" s="20"/>
      <c r="J3" s="8"/>
      <c r="K3" s="21"/>
      <c r="L3" s="21"/>
    </row>
    <row r="4" spans="2:12" ht="20.100000000000001" customHeight="1" x14ac:dyDescent="0.25">
      <c r="B4" s="6" t="s">
        <v>52</v>
      </c>
      <c r="C4" s="6">
        <v>1</v>
      </c>
      <c r="D4" s="19">
        <v>402775</v>
      </c>
      <c r="E4" s="244"/>
      <c r="F4" s="13" t="s">
        <v>20</v>
      </c>
      <c r="G4" s="13">
        <v>2</v>
      </c>
      <c r="H4" s="17">
        <v>49918.59</v>
      </c>
    </row>
    <row r="5" spans="2:12" ht="20.100000000000001" customHeight="1" x14ac:dyDescent="0.25">
      <c r="B5" s="6" t="s">
        <v>34</v>
      </c>
      <c r="C5" s="6">
        <v>1</v>
      </c>
      <c r="D5" s="14">
        <v>368496.8</v>
      </c>
      <c r="E5" s="244"/>
      <c r="F5" s="6" t="s">
        <v>26</v>
      </c>
      <c r="G5" s="6">
        <v>1</v>
      </c>
      <c r="H5" s="22">
        <v>12958.7</v>
      </c>
    </row>
    <row r="6" spans="2:12" ht="20.100000000000001" customHeight="1" x14ac:dyDescent="0.25">
      <c r="B6" s="6" t="s">
        <v>35</v>
      </c>
      <c r="C6" s="6">
        <v>1</v>
      </c>
      <c r="D6" s="14">
        <v>108800</v>
      </c>
      <c r="E6" s="244"/>
      <c r="F6" s="6" t="s">
        <v>15</v>
      </c>
      <c r="G6" s="6">
        <v>11</v>
      </c>
      <c r="H6" s="17">
        <v>953663.94</v>
      </c>
    </row>
    <row r="7" spans="2:12" ht="20.100000000000001" customHeight="1" x14ac:dyDescent="0.25">
      <c r="B7" s="6" t="s">
        <v>36</v>
      </c>
      <c r="C7" s="6">
        <v>17</v>
      </c>
      <c r="D7" s="15">
        <v>898247.5</v>
      </c>
      <c r="E7" s="244"/>
      <c r="F7" s="6" t="s">
        <v>16</v>
      </c>
      <c r="G7" s="6">
        <v>6</v>
      </c>
      <c r="H7" s="17">
        <v>175890.58</v>
      </c>
    </row>
    <row r="8" spans="2:12" ht="20.100000000000001" customHeight="1" x14ac:dyDescent="0.25">
      <c r="B8" s="6" t="s">
        <v>37</v>
      </c>
      <c r="C8" s="6">
        <v>24</v>
      </c>
      <c r="D8" s="15">
        <v>17882757.219999999</v>
      </c>
      <c r="E8" s="244"/>
      <c r="F8" s="6" t="s">
        <v>12</v>
      </c>
      <c r="G8" s="6">
        <v>11</v>
      </c>
      <c r="H8" s="17">
        <v>600794.82999999996</v>
      </c>
      <c r="I8" s="7"/>
    </row>
    <row r="9" spans="2:12" ht="20.100000000000001" customHeight="1" x14ac:dyDescent="0.25">
      <c r="B9" s="9" t="s">
        <v>32</v>
      </c>
      <c r="C9" s="9">
        <f>SUM(C4:C8)</f>
        <v>44</v>
      </c>
      <c r="D9" s="16">
        <f>SUM(D4:D8)</f>
        <v>19661076.52</v>
      </c>
      <c r="E9" s="244"/>
      <c r="F9" s="6" t="s">
        <v>14</v>
      </c>
      <c r="G9" s="6">
        <v>17</v>
      </c>
      <c r="H9" s="17">
        <v>2010237.16</v>
      </c>
    </row>
    <row r="10" spans="2:12" ht="18.75" customHeight="1" x14ac:dyDescent="0.25">
      <c r="B10" s="245"/>
      <c r="C10" s="245"/>
      <c r="D10" s="245"/>
      <c r="E10" s="244"/>
      <c r="F10" s="6" t="s">
        <v>28</v>
      </c>
      <c r="G10" s="6">
        <v>1</v>
      </c>
      <c r="H10" s="22">
        <v>13990.08</v>
      </c>
    </row>
    <row r="11" spans="2:12" ht="17.25" customHeight="1" x14ac:dyDescent="0.25">
      <c r="B11" s="239" t="s">
        <v>31</v>
      </c>
      <c r="C11" s="240"/>
      <c r="D11" s="241"/>
      <c r="E11" s="244"/>
      <c r="F11" s="6" t="s">
        <v>11</v>
      </c>
      <c r="G11" s="6">
        <v>3</v>
      </c>
      <c r="H11" s="17">
        <v>69450.080000000002</v>
      </c>
    </row>
    <row r="12" spans="2:12" ht="20.25" customHeight="1" x14ac:dyDescent="0.25">
      <c r="B12" s="6" t="s">
        <v>49</v>
      </c>
      <c r="C12" s="6">
        <v>76</v>
      </c>
      <c r="D12" s="16">
        <v>32834812.059999999</v>
      </c>
      <c r="E12" s="244"/>
      <c r="F12" s="6" t="s">
        <v>6</v>
      </c>
      <c r="G12" s="6">
        <v>9</v>
      </c>
      <c r="H12" s="17">
        <v>568131.01</v>
      </c>
    </row>
    <row r="13" spans="2:12" ht="20.100000000000001" customHeight="1" x14ac:dyDescent="0.25">
      <c r="B13" s="6" t="s">
        <v>50</v>
      </c>
      <c r="C13" s="6">
        <v>11</v>
      </c>
      <c r="D13" s="16">
        <v>2144089.66</v>
      </c>
      <c r="E13" s="244"/>
      <c r="F13" s="6" t="s">
        <v>22</v>
      </c>
      <c r="G13" s="6">
        <v>5</v>
      </c>
      <c r="H13" s="17">
        <v>194502.13</v>
      </c>
    </row>
    <row r="14" spans="2:12" ht="20.100000000000001" customHeight="1" x14ac:dyDescent="0.25">
      <c r="B14" s="6" t="s">
        <v>51</v>
      </c>
      <c r="C14" s="6">
        <v>77</v>
      </c>
      <c r="D14" s="16">
        <v>26398529.680000003</v>
      </c>
      <c r="E14" s="244"/>
      <c r="F14" s="6" t="s">
        <v>9</v>
      </c>
      <c r="G14" s="6">
        <v>17</v>
      </c>
      <c r="H14" s="17">
        <v>616636.25</v>
      </c>
    </row>
    <row r="15" spans="2:12" ht="20.100000000000001" customHeight="1" x14ac:dyDescent="0.25">
      <c r="B15" s="9" t="s">
        <v>32</v>
      </c>
      <c r="C15" s="9">
        <f>SUM(C12:C14)</f>
        <v>164</v>
      </c>
      <c r="D15" s="16">
        <f>SUM(D12:D14)</f>
        <v>61377431.400000006</v>
      </c>
      <c r="E15" s="244"/>
      <c r="F15" s="6" t="s">
        <v>10</v>
      </c>
      <c r="G15" s="6">
        <v>4</v>
      </c>
      <c r="H15" s="17">
        <v>151150.99</v>
      </c>
    </row>
    <row r="16" spans="2:12" ht="21" customHeight="1" x14ac:dyDescent="0.25">
      <c r="B16" s="245"/>
      <c r="C16" s="245"/>
      <c r="D16" s="245"/>
      <c r="E16" s="244"/>
      <c r="F16" s="6" t="s">
        <v>27</v>
      </c>
      <c r="G16" s="6">
        <v>4</v>
      </c>
      <c r="H16" s="17">
        <v>121126.39999999999</v>
      </c>
    </row>
    <row r="17" spans="2:8" ht="20.100000000000001" customHeight="1" x14ac:dyDescent="0.25">
      <c r="B17" s="239" t="s">
        <v>38</v>
      </c>
      <c r="C17" s="240"/>
      <c r="D17" s="241"/>
      <c r="E17" s="244"/>
      <c r="F17" s="6" t="s">
        <v>18</v>
      </c>
      <c r="G17" s="6">
        <v>4</v>
      </c>
      <c r="H17" s="17">
        <v>33479.75</v>
      </c>
    </row>
    <row r="18" spans="2:8" ht="20.100000000000001" customHeight="1" x14ac:dyDescent="0.25">
      <c r="B18" s="6" t="s">
        <v>39</v>
      </c>
      <c r="C18" s="6">
        <v>3</v>
      </c>
      <c r="D18" s="16">
        <v>1610117.6800000002</v>
      </c>
      <c r="E18" s="244"/>
      <c r="F18" s="6" t="s">
        <v>19</v>
      </c>
      <c r="G18" s="6">
        <v>7</v>
      </c>
      <c r="H18" s="17">
        <v>131426</v>
      </c>
    </row>
    <row r="19" spans="2:8" ht="20.100000000000001" customHeight="1" x14ac:dyDescent="0.25">
      <c r="B19" s="6" t="s">
        <v>40</v>
      </c>
      <c r="C19" s="6">
        <v>1</v>
      </c>
      <c r="D19" s="14">
        <v>64795.03</v>
      </c>
      <c r="E19" s="244"/>
      <c r="F19" s="6" t="s">
        <v>17</v>
      </c>
      <c r="G19" s="6">
        <v>2</v>
      </c>
      <c r="H19" s="17">
        <v>52846.25</v>
      </c>
    </row>
    <row r="20" spans="2:8" ht="20.100000000000001" customHeight="1" x14ac:dyDescent="0.25">
      <c r="B20" s="6" t="s">
        <v>41</v>
      </c>
      <c r="C20" s="6">
        <v>1</v>
      </c>
      <c r="D20" s="14">
        <v>520</v>
      </c>
      <c r="E20" s="244"/>
      <c r="F20" s="6" t="s">
        <v>13</v>
      </c>
      <c r="G20" s="6">
        <v>4</v>
      </c>
      <c r="H20" s="17">
        <v>75323.600000000006</v>
      </c>
    </row>
    <row r="21" spans="2:8" ht="20.100000000000001" customHeight="1" x14ac:dyDescent="0.25">
      <c r="B21" s="9" t="s">
        <v>32</v>
      </c>
      <c r="C21" s="9">
        <f>SUM(C18:C20)</f>
        <v>5</v>
      </c>
      <c r="D21" s="18">
        <f>SUM(D18:D20)</f>
        <v>1675432.7100000002</v>
      </c>
      <c r="E21" s="244"/>
      <c r="F21" s="6" t="s">
        <v>8</v>
      </c>
      <c r="G21" s="6">
        <v>8</v>
      </c>
      <c r="H21" s="17">
        <v>113310.9</v>
      </c>
    </row>
    <row r="22" spans="2:8" ht="20.100000000000001" customHeight="1" x14ac:dyDescent="0.25">
      <c r="B22" s="245"/>
      <c r="C22" s="245"/>
      <c r="D22" s="245"/>
      <c r="E22" s="244"/>
      <c r="F22" s="6" t="s">
        <v>21</v>
      </c>
      <c r="G22" s="6">
        <v>7</v>
      </c>
      <c r="H22" s="17">
        <v>332046.03999999998</v>
      </c>
    </row>
    <row r="23" spans="2:8" ht="20.100000000000001" customHeight="1" x14ac:dyDescent="0.25">
      <c r="B23" s="239" t="s">
        <v>29</v>
      </c>
      <c r="C23" s="240"/>
      <c r="D23" s="241"/>
      <c r="E23" s="244"/>
      <c r="F23" s="6" t="s">
        <v>7</v>
      </c>
      <c r="G23" s="6">
        <v>9</v>
      </c>
      <c r="H23" s="17">
        <v>212247.09</v>
      </c>
    </row>
    <row r="24" spans="2:8" ht="20.100000000000001" customHeight="1" x14ac:dyDescent="0.25">
      <c r="B24" s="6" t="s">
        <v>42</v>
      </c>
      <c r="C24" s="6">
        <v>1</v>
      </c>
      <c r="D24" s="14">
        <v>117883.92</v>
      </c>
      <c r="E24" s="244"/>
      <c r="F24" s="9" t="s">
        <v>47</v>
      </c>
      <c r="G24" s="10">
        <f>SUM(G4:G23)</f>
        <v>132</v>
      </c>
      <c r="H24" s="23">
        <f>SUM(H4:H23)</f>
        <v>6489130.3700000001</v>
      </c>
    </row>
    <row r="25" spans="2:8" ht="20.100000000000001" customHeight="1" x14ac:dyDescent="0.25">
      <c r="B25" s="6" t="s">
        <v>43</v>
      </c>
      <c r="C25" s="6">
        <v>2</v>
      </c>
      <c r="D25" s="14">
        <v>1673968.56</v>
      </c>
      <c r="E25" s="244"/>
      <c r="F25" s="11"/>
    </row>
    <row r="26" spans="2:8" ht="20.100000000000001" customHeight="1" x14ac:dyDescent="0.25">
      <c r="B26" s="6" t="s">
        <v>44</v>
      </c>
      <c r="C26" s="6">
        <v>15</v>
      </c>
      <c r="D26" s="16">
        <v>13413172.049999999</v>
      </c>
      <c r="E26" s="244"/>
    </row>
    <row r="27" spans="2:8" ht="20.100000000000001" customHeight="1" x14ac:dyDescent="0.25">
      <c r="B27" s="6" t="s">
        <v>45</v>
      </c>
      <c r="C27" s="6">
        <v>9</v>
      </c>
      <c r="D27" s="16">
        <v>3223039.6199999996</v>
      </c>
      <c r="E27" s="244"/>
    </row>
    <row r="28" spans="2:8" ht="20.100000000000001" customHeight="1" x14ac:dyDescent="0.25">
      <c r="B28" s="9" t="s">
        <v>32</v>
      </c>
      <c r="C28" s="9">
        <f>SUM(C24:C27)</f>
        <v>27</v>
      </c>
      <c r="D28" s="18">
        <f>SUM(D24:D27)</f>
        <v>18428064.149999999</v>
      </c>
      <c r="E28" s="244"/>
    </row>
    <row r="29" spans="2:8" ht="9" customHeight="1" x14ac:dyDescent="0.25"/>
    <row r="30" spans="2:8" ht="11.25" customHeight="1" x14ac:dyDescent="0.25">
      <c r="B30" s="243" t="s">
        <v>53</v>
      </c>
      <c r="C30" s="243"/>
    </row>
    <row r="31" spans="2:8" ht="20.100000000000001" customHeight="1" x14ac:dyDescent="0.25"/>
    <row r="32" spans="2:8" ht="20.100000000000001" customHeight="1" x14ac:dyDescent="0.25"/>
  </sheetData>
  <mergeCells count="12">
    <mergeCell ref="B30:C30"/>
    <mergeCell ref="E3:E28"/>
    <mergeCell ref="B23:D23"/>
    <mergeCell ref="B16:D16"/>
    <mergeCell ref="B10:D10"/>
    <mergeCell ref="B22:D22"/>
    <mergeCell ref="B17:D17"/>
    <mergeCell ref="F3:H3"/>
    <mergeCell ref="B1:H1"/>
    <mergeCell ref="B2:H2"/>
    <mergeCell ref="B3:D3"/>
    <mergeCell ref="B11:D11"/>
  </mergeCells>
  <dataValidations count="1">
    <dataValidation allowBlank="1" showInputMessage="1" showErrorMessage="1" prompt="Objeto do contrato" sqref="D5 D19 D24:D25" xr:uid="{00000000-0002-0000-0100-000000000000}"/>
  </dataValidations>
  <pageMargins left="0.511811024" right="0.511811024" top="0.78740157499999996" bottom="0.78740157499999996" header="0.31496062000000002" footer="0.31496062000000002"/>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Contratos</vt:lpstr>
      <vt:lpstr>Plan1</vt:lpstr>
      <vt:lpstr>Contratos!Area_de_impressao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11220738</dc:creator>
  <cp:lastModifiedBy>Vera Pimentel</cp:lastModifiedBy>
  <cp:lastPrinted>2019-02-01T18:04:34Z</cp:lastPrinted>
  <dcterms:created xsi:type="dcterms:W3CDTF">2012-08-16T11:26:37Z</dcterms:created>
  <dcterms:modified xsi:type="dcterms:W3CDTF">2026-07-07T16:58:00Z</dcterms:modified>
</cp:coreProperties>
</file>