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tables/table1.xml" ContentType="application/vnd.openxmlformats-officedocument.spreadsheetml.table+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codeName="{26A90621-87C4-6C01-FD6A-EE6E7C140903}"/>
  <workbookPr codeName="EstaPasta_de_trabalho" defaultThemeVersion="124226"/>
  <mc:AlternateContent xmlns:mc="http://schemas.openxmlformats.org/markup-compatibility/2006">
    <mc:Choice Requires="x15">
      <x15ac:absPath xmlns:x15ac="http://schemas.microsoft.com/office/spreadsheetml/2010/11/ac" url="C:\Users\verap\Downloads\"/>
    </mc:Choice>
  </mc:AlternateContent>
  <xr:revisionPtr revIDLastSave="0" documentId="13_ncr:1_{92B12287-CA98-4B9E-838E-3326BDA75D33}" xr6:coauthVersionLast="47" xr6:coauthVersionMax="47" xr10:uidLastSave="{00000000-0000-0000-0000-000000000000}"/>
  <bookViews>
    <workbookView showHorizontalScroll="0" showVerticalScroll="0" showSheetTabs="0" xWindow="495" yWindow="480" windowWidth="28800" windowHeight="12540" xr2:uid="{00000000-000D-0000-FFFF-FFFF00000000}"/>
  </bookViews>
  <sheets>
    <sheet name="Contratos" sheetId="1" r:id="rId1"/>
    <sheet name="Plan1" sheetId="2" r:id="rId2"/>
  </sheets>
  <definedNames>
    <definedName name="_xlnm._FilterDatabase" localSheetId="0" hidden="1">Contratos!$K$2:$V$2</definedName>
    <definedName name="_xlnm.Print_Area" localSheetId="0">Contratos!$A$1:$W$155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250" i="1" l="1"/>
  <c r="Q250" i="1"/>
  <c r="R317" i="1"/>
  <c r="Q317" i="1"/>
  <c r="Q298" i="1"/>
  <c r="Q165" i="1"/>
  <c r="Q148" i="1"/>
  <c r="Q107" i="1"/>
  <c r="P338" i="1"/>
  <c r="P332" i="1"/>
  <c r="Q297" i="1"/>
  <c r="P297" i="1" s="1"/>
  <c r="P286" i="1"/>
  <c r="P264" i="1"/>
  <c r="P256" i="1"/>
  <c r="P237" i="1"/>
  <c r="P229" i="1"/>
  <c r="P223" i="1"/>
  <c r="P222" i="1"/>
  <c r="P214" i="1"/>
  <c r="P205" i="1"/>
  <c r="P202" i="1"/>
  <c r="P200" i="1"/>
  <c r="P191" i="1"/>
  <c r="P182" i="1"/>
  <c r="P177" i="1"/>
  <c r="P170" i="1"/>
  <c r="P169" i="1"/>
  <c r="Q164" i="1"/>
  <c r="P164" i="1" s="1"/>
  <c r="P151" i="1"/>
  <c r="P147" i="1"/>
  <c r="P143" i="1"/>
  <c r="P140" i="1"/>
  <c r="P136" i="1"/>
  <c r="P124" i="1"/>
  <c r="P116" i="1"/>
  <c r="P113" i="1"/>
  <c r="P94" i="1"/>
  <c r="P88" i="1"/>
  <c r="P86" i="1"/>
  <c r="P81" i="1"/>
  <c r="P77" i="1"/>
  <c r="P75" i="1"/>
  <c r="Q61" i="1"/>
  <c r="P61" i="1" s="1"/>
  <c r="P59" i="1"/>
  <c r="P42" i="1"/>
  <c r="P39" i="1"/>
  <c r="P10" i="1"/>
  <c r="P8" i="1"/>
  <c r="P334" i="1" l="1"/>
  <c r="P308" i="1"/>
  <c r="P263" i="1"/>
  <c r="P246" i="1"/>
  <c r="P245" i="1"/>
  <c r="Q235" i="1"/>
  <c r="P235" i="1" s="1"/>
  <c r="P225" i="1"/>
  <c r="P212" i="1"/>
  <c r="P206" i="1"/>
  <c r="P198" i="1"/>
  <c r="P190" i="1"/>
  <c r="P165" i="1"/>
  <c r="P159" i="1"/>
  <c r="P157" i="1"/>
  <c r="P148" i="1"/>
  <c r="P127" i="1"/>
  <c r="P117" i="1"/>
  <c r="P115" i="1"/>
  <c r="P103" i="1"/>
  <c r="P92" i="1"/>
  <c r="P89" i="1"/>
  <c r="P80" i="1"/>
  <c r="P71" i="1"/>
  <c r="P66" i="1"/>
  <c r="P64" i="1"/>
  <c r="P53" i="1"/>
  <c r="P30" i="1"/>
  <c r="P19" i="1"/>
  <c r="P18" i="1"/>
  <c r="P11" i="1"/>
  <c r="P107" i="1"/>
  <c r="P336" i="1"/>
  <c r="P330" i="1"/>
  <c r="P329" i="1"/>
  <c r="P306" i="1"/>
  <c r="P305" i="1"/>
  <c r="P295" i="1"/>
  <c r="P290" i="1"/>
  <c r="P275" i="1"/>
  <c r="P274" i="1"/>
  <c r="P273" i="1"/>
  <c r="P271" i="1"/>
  <c r="P268" i="1"/>
  <c r="P262" i="1"/>
  <c r="P257" i="1"/>
  <c r="P241" i="1"/>
  <c r="P234" i="1"/>
  <c r="P233" i="1"/>
  <c r="P231" i="1"/>
  <c r="P224" i="1"/>
  <c r="P220" i="1"/>
  <c r="P217" i="1"/>
  <c r="P215" i="1"/>
  <c r="P211" i="1"/>
  <c r="P210" i="1"/>
  <c r="P197" i="1"/>
  <c r="P185" i="1"/>
  <c r="P181" i="1"/>
  <c r="P179" i="1"/>
  <c r="P175" i="1"/>
  <c r="P173" i="1"/>
  <c r="P160" i="1"/>
  <c r="P156" i="1"/>
  <c r="P141" i="1"/>
  <c r="P132" i="1"/>
  <c r="P121" i="1"/>
  <c r="P114" i="1"/>
  <c r="P111" i="1"/>
  <c r="P110" i="1"/>
  <c r="P101" i="1"/>
  <c r="P95" i="1"/>
  <c r="P90" i="1"/>
  <c r="P76" i="1"/>
  <c r="P70" i="1"/>
  <c r="P68" i="1"/>
  <c r="P62" i="1"/>
  <c r="P52" i="1"/>
  <c r="P50" i="1"/>
  <c r="P29" i="1"/>
  <c r="P21" i="1"/>
  <c r="P17" i="1"/>
  <c r="H24" i="2" l="1"/>
  <c r="D28" i="2"/>
  <c r="D21" i="2"/>
  <c r="D15" i="2"/>
  <c r="D9" i="2"/>
  <c r="G24" i="2"/>
  <c r="C15" i="2"/>
  <c r="C21" i="2"/>
  <c r="C9" i="2"/>
  <c r="C28" i="2"/>
</calcChain>
</file>

<file path=xl/sharedStrings.xml><?xml version="1.0" encoding="utf-8"?>
<sst xmlns="http://schemas.openxmlformats.org/spreadsheetml/2006/main" count="4411" uniqueCount="1651">
  <si>
    <t>CONTRATADO</t>
  </si>
  <si>
    <t>OBJETO DO CONTRATO</t>
  </si>
  <si>
    <t>COMODATO</t>
  </si>
  <si>
    <t>VALOR TOTAL</t>
  </si>
  <si>
    <t>FISCAL</t>
  </si>
  <si>
    <t>SIGLA SETOR</t>
  </si>
  <si>
    <t>JFO</t>
  </si>
  <si>
    <t>URA</t>
  </si>
  <si>
    <t>SLA</t>
  </si>
  <si>
    <t>MOC</t>
  </si>
  <si>
    <t>PAL</t>
  </si>
  <si>
    <t>ITU</t>
  </si>
  <si>
    <t>GOV</t>
  </si>
  <si>
    <t>SJR</t>
  </si>
  <si>
    <t>HBH</t>
  </si>
  <si>
    <t>CET</t>
  </si>
  <si>
    <t>DIV</t>
  </si>
  <si>
    <t>POC</t>
  </si>
  <si>
    <t>PMI</t>
  </si>
  <si>
    <t>PNO</t>
  </si>
  <si>
    <t>ALP</t>
  </si>
  <si>
    <t>UDI</t>
  </si>
  <si>
    <t>MCU</t>
  </si>
  <si>
    <t>Nº</t>
  </si>
  <si>
    <t>CONTRATO PORTAL</t>
  </si>
  <si>
    <t>RESPONSÁVEL TÉCNICO</t>
  </si>
  <si>
    <t>BET</t>
  </si>
  <si>
    <t>PAS</t>
  </si>
  <si>
    <t>HJK</t>
  </si>
  <si>
    <t>TEC</t>
  </si>
  <si>
    <t>NÚMERO SEI</t>
  </si>
  <si>
    <t>PGF</t>
  </si>
  <si>
    <t>Total</t>
  </si>
  <si>
    <t>ATE</t>
  </si>
  <si>
    <t>GDI</t>
  </si>
  <si>
    <t>GFC</t>
  </si>
  <si>
    <t>GIF</t>
  </si>
  <si>
    <t>GTC</t>
  </si>
  <si>
    <t>PRE</t>
  </si>
  <si>
    <t>ACS</t>
  </si>
  <si>
    <t>ASQ</t>
  </si>
  <si>
    <t>PRO</t>
  </si>
  <si>
    <t>GCQ</t>
  </si>
  <si>
    <t>GDT</t>
  </si>
  <si>
    <t>GLA</t>
  </si>
  <si>
    <t>GSA (CAT)</t>
  </si>
  <si>
    <t>Unidades Regionais</t>
  </si>
  <si>
    <t>TOTAL</t>
  </si>
  <si>
    <t>Quantitativo de Contrato por Diretoria/Gerência</t>
  </si>
  <si>
    <t>GLG</t>
  </si>
  <si>
    <t>GRH</t>
  </si>
  <si>
    <t>GSO</t>
  </si>
  <si>
    <t>ATE/GRH/GDT</t>
  </si>
  <si>
    <t>Fonte: FPOP.G.GPO.CCO 01 VERSÃO 04 - 12/07/2018</t>
  </si>
  <si>
    <t>FISCAL SUPLENTE</t>
  </si>
  <si>
    <t>GESTOR SUPLENTE</t>
  </si>
  <si>
    <t>CCD: 035.1</t>
  </si>
  <si>
    <t xml:space="preserve">APÓLICE/GARANTIA DA EXECUÇÃO </t>
  </si>
  <si>
    <t>DATA FINAL/ TOTAL DA CONTRATAÇÃO</t>
  </si>
  <si>
    <t>DATA INICIAL DO ÚLTIMO TERMO ADITIVO</t>
  </si>
  <si>
    <t>DATA FINAL DO ÚLTIMO TERMO ADITIVO</t>
  </si>
  <si>
    <t>MÊS DE REFERÊNCIA PARA EMISSÃO DO AVISO</t>
  </si>
  <si>
    <t>ANO DE REFERÊNCIA PARA EMISSÃO DE AVISO</t>
  </si>
  <si>
    <t>FPOP-G.GPO.CCO-01  VERSÃO 07 SETEMBRO/2025</t>
  </si>
  <si>
    <t xml:space="preserve">GESTOR </t>
  </si>
  <si>
    <t>Não</t>
  </si>
  <si>
    <t>01</t>
  </si>
  <si>
    <t>2026</t>
  </si>
  <si>
    <t>Jéssica Rodrigues Barbosa</t>
  </si>
  <si>
    <t>Leila Guedes Alvim</t>
  </si>
  <si>
    <t>Kathryna Fontana Rodrigues</t>
  </si>
  <si>
    <t>9410.283/24</t>
  </si>
  <si>
    <t>2320.01.0012356/2023-68</t>
  </si>
  <si>
    <t>A&amp;M Solution Agencia Digital Ltda</t>
  </si>
  <si>
    <t>Prestação de serviço de Manutenção e Suporte do Portal Hemominas (Site e Intranet).</t>
  </si>
  <si>
    <t>02</t>
  </si>
  <si>
    <t>Juan Pablo Figueiredo Silva</t>
  </si>
  <si>
    <t>Adriana Lúcia dos Santos</t>
  </si>
  <si>
    <t>Marcela Soares Ferreira</t>
  </si>
  <si>
    <t xml:space="preserve"> 9293.818/21</t>
  </si>
  <si>
    <t>2320.01.0013616/2021-04</t>
  </si>
  <si>
    <t>AACP  Serviço Ambiental Eireli</t>
  </si>
  <si>
    <t>Prestação de Serviço de limpeza e tratamento de caixas de água e reservatórios (Lotes 02 e 04)</t>
  </si>
  <si>
    <t>10</t>
  </si>
  <si>
    <t>5.668,00 </t>
  </si>
  <si>
    <t>9369.083/23</t>
  </si>
  <si>
    <t>2320.01.0016834/2022-27</t>
  </si>
  <si>
    <t>Prestação de serviços de análise e monitoramento da qualidade da água nas edificações utilizadas pela Fundação Hemominas (Lotes 02 a 08).</t>
  </si>
  <si>
    <t>I.GIF.AQE</t>
  </si>
  <si>
    <t>Maria Luíza Pinheiro Leite</t>
  </si>
  <si>
    <t>Abbott Laboratórios do Brasil Ltda</t>
  </si>
  <si>
    <t>09</t>
  </si>
  <si>
    <t>T.GLA.CSO</t>
  </si>
  <si>
    <t>Sônia Mara Nunes da Silva</t>
  </si>
  <si>
    <t>Leonardo Antônio Renna Batalha</t>
  </si>
  <si>
    <t>9471.169/25</t>
  </si>
  <si>
    <t>2320.01.0011848/2024-07</t>
  </si>
  <si>
    <t>Aquisição de sistema analítico para pesquisa de antígeno para HBsAg e anticorpos: anti-HBc, anti-HCV, anti-HTLV I/II, anti-HIV 1+2 e subtipo O, Sífilis e Chagas, com equioamento em comodato.</t>
  </si>
  <si>
    <t>Sim</t>
  </si>
  <si>
    <t>07</t>
  </si>
  <si>
    <t>ABHH - Associação Brasileira de Hematologia, Hemoterapia e Terapia Celular</t>
  </si>
  <si>
    <t>12</t>
  </si>
  <si>
    <t>PRE.AAE</t>
  </si>
  <si>
    <t>Diogo Wanis Lara</t>
  </si>
  <si>
    <t>Jussara Cristina Barbosa</t>
  </si>
  <si>
    <t>06</t>
  </si>
  <si>
    <t>03</t>
  </si>
  <si>
    <t>Mônica Vieira Gomes</t>
  </si>
  <si>
    <t>Nilda Maria Campos Lucena</t>
  </si>
  <si>
    <t>9393.310/23</t>
  </si>
  <si>
    <t>2320.01.0006171/2023-29</t>
  </si>
  <si>
    <t>ACTS do Brasil Ltda</t>
  </si>
  <si>
    <t>Aquisição de Bolsas para congelamento de células progenitoras (lote 01).</t>
  </si>
  <si>
    <t>-</t>
  </si>
  <si>
    <t>CETEBIO.G. EXECUTIVA</t>
  </si>
  <si>
    <t>Maria Lúcia Soares de Moura</t>
  </si>
  <si>
    <t>Thiago Jocides Arruda Batista</t>
  </si>
  <si>
    <t>9473.087/25</t>
  </si>
  <si>
    <t>2320.01.0017577/2024-39</t>
  </si>
  <si>
    <t>Aquisição de insumos para criopreservação de células da medula óssea</t>
  </si>
  <si>
    <t>CETEBIO</t>
  </si>
  <si>
    <t>Jucélia Schittini da Silva Morais</t>
  </si>
  <si>
    <t>3459/14</t>
  </si>
  <si>
    <t>2320.01.0001306/2018-61</t>
  </si>
  <si>
    <t>Administradora Metrópole - Administração e Corretagem de Imóveis Ltda</t>
  </si>
  <si>
    <t>Locação de 01 (um) imóvel situado na Rua Grão Pará, nº 882 - Santa Efigênia, Belo Horizonte/MG, composto de hall de entrada, 02 (dois) pavimentos de garagem, pilotis e salas do 4º ao 8º andares, totalizando área de aproximadamente, 3.856,16 m².</t>
  </si>
  <si>
    <t>04</t>
  </si>
  <si>
    <t>DGI.NZL</t>
  </si>
  <si>
    <t>Adilson Meireles Pacheco</t>
  </si>
  <si>
    <t>Marcelo de Aguiar Gomes</t>
  </si>
  <si>
    <t>Maria Beatriz Souza Melo Sarsur</t>
  </si>
  <si>
    <t>9389.826/23</t>
  </si>
  <si>
    <t>2320.01.0001219/2023-67</t>
  </si>
  <si>
    <t>Prestação de serviço de  gestão de estagiários para a Fundação Hemominas.</t>
  </si>
  <si>
    <t>G.GGP.TDE</t>
  </si>
  <si>
    <t>Manuela Mota Hauck</t>
  </si>
  <si>
    <t>Andréa Maria Almeida Medrado</t>
  </si>
  <si>
    <t>Agenes S. da Silva Suprimentos de Informática - ME.</t>
  </si>
  <si>
    <t>DGI.ENC.CAT</t>
  </si>
  <si>
    <t>Asaph Calazans Mendes de Souza</t>
  </si>
  <si>
    <t>Nilza de Melo Pereira</t>
  </si>
  <si>
    <t>9472.469/25</t>
  </si>
  <si>
    <t>2320.01.0010043/2024-48</t>
  </si>
  <si>
    <t>AIMARA COMÉRCIO E REPRESENTAÇÕES LTDA</t>
  </si>
  <si>
    <t>Aquisição de aquisição de frascos de hemocultura com equipamentos em regime de comodato</t>
  </si>
  <si>
    <t>T.GCQ</t>
  </si>
  <si>
    <t>Luciana de Souza Madeira Ferreira Boy</t>
  </si>
  <si>
    <t>Roberto Mauro Ferreira Silva</t>
  </si>
  <si>
    <t>11</t>
  </si>
  <si>
    <t>Nilba Valéria Pinheiro de Oliveira</t>
  </si>
  <si>
    <t>Nayara Suélem Silva</t>
  </si>
  <si>
    <t>9350.488/22</t>
  </si>
  <si>
    <t>2320.01.0009625/2022-88</t>
  </si>
  <si>
    <t>Allegra Tecnologia Ltda - ME</t>
  </si>
  <si>
    <t>Prestação de serviço de higienização e limpeza do sistema de climatização/difusores para insuflamento e retorno do ar climatizado ambiente.</t>
  </si>
  <si>
    <t>DGI.ENC</t>
  </si>
  <si>
    <t>João Silvestre Guimarães</t>
  </si>
  <si>
    <t>Felipe Garabini Antunes</t>
  </si>
  <si>
    <t>Daniel Nascimento Salgado</t>
  </si>
  <si>
    <t>Nátaly Mariana Silva</t>
  </si>
  <si>
    <t>9470.562/25</t>
  </si>
  <si>
    <t>2320.01.0008887/2025-23</t>
  </si>
  <si>
    <t>Allegra Tecnologia Ltda</t>
  </si>
  <si>
    <t>Contratação de servilos de monitoramento da qualidade do ar nas unidades da Fundação Hemominas em Uberlândia e Lagoa Santa (lotes 01 e 03).</t>
  </si>
  <si>
    <t>Sibéria Oliveira da Cruz</t>
  </si>
  <si>
    <t>Tiago Paulo da Silva Jorge</t>
  </si>
  <si>
    <t>9361.880/22</t>
  </si>
  <si>
    <t>2320.01.0009734/2022-55</t>
  </si>
  <si>
    <t xml:space="preserve">Ambientalis Análises de Ambientes Ltda EPP - </t>
  </si>
  <si>
    <t>Prestação de serviço de análise da qualidade do ar proveniente dos sistemas de climatização do Hemocentro de Belo Horizonte.</t>
  </si>
  <si>
    <t>Adauto Rocha dos Santos</t>
  </si>
  <si>
    <t>Tânia Mara da Silveira Santos</t>
  </si>
  <si>
    <t>9459.809/25</t>
  </si>
  <si>
    <t>2320.01.0008283/2024-38</t>
  </si>
  <si>
    <t>Ambiente Ar Condicionado Ltda.</t>
  </si>
  <si>
    <t>Manutenção dos equipamentos de ar condicionado do Hemocentro de Montes Claros.</t>
  </si>
  <si>
    <t>2030</t>
  </si>
  <si>
    <t>MOC.GAD</t>
  </si>
  <si>
    <t>Emanuelle Aparecida Bruzinga Machado</t>
  </si>
  <si>
    <t>I.GTC.ITS</t>
  </si>
  <si>
    <t>Fabrine Juliana Fabricio Costa</t>
  </si>
  <si>
    <t>Daniel Eustáquio Coutinho</t>
  </si>
  <si>
    <t>Apolo Refrigeração Ltda</t>
  </si>
  <si>
    <t xml:space="preserve">Não </t>
  </si>
  <si>
    <t>Thiago Euzébio dos Santos</t>
  </si>
  <si>
    <t>Eduardo da Silva Oliveira</t>
  </si>
  <si>
    <t>08</t>
  </si>
  <si>
    <t>Antônio Ferreira de Oliveira Filho</t>
  </si>
  <si>
    <t>9393.609/23</t>
  </si>
  <si>
    <t>2320.01.0001032/2022-75</t>
  </si>
  <si>
    <t>Prestação de serviços de Manutenção preventiva e corretiva em equipamentos de ar condicionado, com fornecimento de peças para o Hemocentro Regional de Uberlândia da Fundação Hemominas.</t>
  </si>
  <si>
    <t>Márcia Regina Luis</t>
  </si>
  <si>
    <t>Renata Léa Silva Souza</t>
  </si>
  <si>
    <t>05</t>
  </si>
  <si>
    <t>9321.239/22</t>
  </si>
  <si>
    <t>2320.01.0011069/2021-97</t>
  </si>
  <si>
    <t>Apolo Refrigeração Ltda - ME</t>
  </si>
  <si>
    <t>Prestação de serviço de manutenção de ar condicionado e limpeza da rede de dutos.</t>
  </si>
  <si>
    <t>GAD.SLA</t>
  </si>
  <si>
    <t>Marco Paulo Dias Canabrava</t>
  </si>
  <si>
    <t>Neide Aparecida dos Santos Reis Gonçalvez</t>
  </si>
  <si>
    <t>9400.368/23</t>
  </si>
  <si>
    <t>2320.01.0004846/2023-11</t>
  </si>
  <si>
    <t>Argus Científica Ltda</t>
  </si>
  <si>
    <t>Aquisição de reagente Ferritina com comodato.</t>
  </si>
  <si>
    <t>HBH.T.LHEM</t>
  </si>
  <si>
    <t>João Henrique Fonseca de Moura</t>
  </si>
  <si>
    <t>9430.023/24</t>
  </si>
  <si>
    <t>2320.01.0015881/2023-50</t>
  </si>
  <si>
    <t xml:space="preserve"> Aquisição de sistema analítico completo, com equipamento em comodato e reagentes ferro sérico e capacidade ligadora de ferro.</t>
  </si>
  <si>
    <t>Associação Profisionalizante do Menor de Belo Horizonte - ASSPROM</t>
  </si>
  <si>
    <t>Leila Pereira</t>
  </si>
  <si>
    <t>Lúcia de Fátima Oliveira</t>
  </si>
  <si>
    <t>9439.966/24</t>
  </si>
  <si>
    <t>2320.01.0014470/2024-23</t>
  </si>
  <si>
    <t>Auto Serviço Santo Agostinho Ltda</t>
  </si>
  <si>
    <t>SJR.A.COM</t>
  </si>
  <si>
    <t>Júlia Carolina Soares</t>
  </si>
  <si>
    <t>9437.652/24</t>
  </si>
  <si>
    <t>2320.01.0014994/2023-40</t>
  </si>
  <si>
    <t>Baltazar Ribeiro Rodrigues 09314213650 - ME</t>
  </si>
  <si>
    <t>Prestação de Serviço de manutenção preventiva e corretiva em aparelhos de ar condicionado, incluindo fornecimento de peças - Hemonúcleo de Patos de Minas da Fundação Hemominas.</t>
  </si>
  <si>
    <t>PMI.GAD</t>
  </si>
  <si>
    <t>Nilza Canêdo de Magalhães</t>
  </si>
  <si>
    <t>Heleno de Lima Marques</t>
  </si>
  <si>
    <t>Neylor Assunção Mesquit</t>
  </si>
  <si>
    <t xml:space="preserve"> 9430.225/24</t>
  </si>
  <si>
    <t>2320.01.0018020/2023-12</t>
  </si>
  <si>
    <t>Becton Dickinson Indústrias Cirúrgicas Ltda</t>
  </si>
  <si>
    <t>Aquisição de Solução salina, kit contagem de células CD 34+, kit para citômetro de fluxo e kit calibração</t>
  </si>
  <si>
    <t>Izadalvo Ricardo de Oliveira</t>
  </si>
  <si>
    <t>BIO-RAD Laboratórios Brasil Ltda</t>
  </si>
  <si>
    <t>T.GLA.CIH</t>
  </si>
  <si>
    <t>Luciana Cayres Schmidt</t>
  </si>
  <si>
    <t>9454.460/25</t>
  </si>
  <si>
    <t>2320.01.0003868/2025-27</t>
  </si>
  <si>
    <t>Aquisição de reagentes para testes imunohematológicos (lotes 02 e 03).</t>
  </si>
  <si>
    <t>Fabrizzio de Oliveira Dias</t>
  </si>
  <si>
    <t>2320.01.0010384/2025-53</t>
  </si>
  <si>
    <t>Aquisição de conjunto analítico para realização de testes imunohematológicos, com equipamento em comodato.</t>
  </si>
  <si>
    <t>Sabrina Vieira Espíndola</t>
  </si>
  <si>
    <t>Nauhara Vieira de Castro Barroso</t>
  </si>
  <si>
    <t>9394.630/23</t>
  </si>
  <si>
    <t>2320.01.0013744/2023-34</t>
  </si>
  <si>
    <t>Aquisição de reagentes para imunohematologia (Lotes 01, 02 e 03).</t>
  </si>
  <si>
    <t>Carolina Andrade</t>
  </si>
  <si>
    <t>T.GLA.CSI</t>
  </si>
  <si>
    <t>9468.364/25</t>
  </si>
  <si>
    <t>2320.01.0000050/2025-02</t>
  </si>
  <si>
    <t>Aquisição de reagentes para realização de testes imunohematológicos (lotes 01 e 06).</t>
  </si>
  <si>
    <t>Biocell Biotecnologia Ltda</t>
  </si>
  <si>
    <t>Felipe Carlos Brito de Souza</t>
  </si>
  <si>
    <t>Nathália Gomide Cruz</t>
  </si>
  <si>
    <t>9470.571/25</t>
  </si>
  <si>
    <t>2320.01.0008902/2025-06</t>
  </si>
  <si>
    <t>Biocontrol Ltda.</t>
  </si>
  <si>
    <t>Contratação de serviços de monitoramento da qualidade do ar nas unidades da Fundação Hemominas em Uberada e Governador Valadares (lotes 02 e 05).</t>
  </si>
  <si>
    <t>9412.683/24</t>
  </si>
  <si>
    <t>2320.01.0011232/2023-55</t>
  </si>
  <si>
    <t>Biologística Soluções em Logística e Serviços Ltda</t>
  </si>
  <si>
    <t>Prestação de serviço de transporte de material biológico de origem humana ou animal, por via aérea e rodoviária.</t>
  </si>
  <si>
    <t>G.GLQ</t>
  </si>
  <si>
    <t>Gisele de Fátima Melo</t>
  </si>
  <si>
    <t>Rosangela Vital de Almeida</t>
  </si>
  <si>
    <t>9319.188/22</t>
  </si>
  <si>
    <t>2320.01.0000684/2022-62</t>
  </si>
  <si>
    <t>Biomédica Equipamentos e Suprimentos Hospitalares Ltda</t>
  </si>
  <si>
    <t>Aquisição de reagentes para agregação plaquetária (ADP, lote 03, item 01).</t>
  </si>
  <si>
    <t>9397.823/23</t>
  </si>
  <si>
    <t>2320.01.0003862/2023-98</t>
  </si>
  <si>
    <t>Prestação de serviço de Manutenção Preventiva, Corretiva e Calibração do Agregômetro Plaquetas Chronolog 700.</t>
  </si>
  <si>
    <t>9389.604/23</t>
  </si>
  <si>
    <t>Biometrix Diagnóstica Ltda.</t>
  </si>
  <si>
    <t>Aquisição de Sistema analítico completo para realização de tipificação de HLA por metodologia de sequenciamento de nova geração – NGS.</t>
  </si>
  <si>
    <t>T.GLA.HLA</t>
  </si>
  <si>
    <t>Luciana Lara Viegas da Aparecida</t>
  </si>
  <si>
    <t>9392.802/23</t>
  </si>
  <si>
    <t>2320.01.0012180/2023-67</t>
  </si>
  <si>
    <t>Aquisição de Insumos e reagentes necessário para tipificação HLA (média/alta resolução) de amostras de Doadores e Receptores de Medula Óssea (lotes 03 e 04).</t>
  </si>
  <si>
    <t>9445.649/24</t>
  </si>
  <si>
    <t>2320.01.0010119/2024-33</t>
  </si>
  <si>
    <t>Biosave - Diagnóstica Ltda - EPP.</t>
  </si>
  <si>
    <t>Aquisição de antígeno de VDRL</t>
  </si>
  <si>
    <t>9459.553/25</t>
  </si>
  <si>
    <t>2320.01.0005167/2025-68</t>
  </si>
  <si>
    <t>Aquisição de tubos e ponteiras (Lote 03).</t>
  </si>
  <si>
    <t>T.GLA</t>
  </si>
  <si>
    <t>João Paulo dos Santos Barbosa</t>
  </si>
  <si>
    <t>9447.087/24</t>
  </si>
  <si>
    <t>2320.01.0004984/2024-65</t>
  </si>
  <si>
    <t>BMA Comércio de Produtos Aromáticos e Locação de Equipamentos Eletroeletrônicos Ltda</t>
  </si>
  <si>
    <t>Prestação de Serviço de purificação, desinfecção e aromatização de banheiros (com equipamentos em comodato), para o Hemocentro de Belo Horizonte da Fundação Hemominas.</t>
  </si>
  <si>
    <t>HBH.A.SGS</t>
  </si>
  <si>
    <t>Hamilton Silva</t>
  </si>
  <si>
    <t>9388.815/23</t>
  </si>
  <si>
    <t>2320.01.0004662/2022-35</t>
  </si>
  <si>
    <r>
      <t xml:space="preserve">BR Life LCC representada pela empresa </t>
    </r>
    <r>
      <rPr>
        <b/>
        <sz val="10"/>
        <color rgb="FFFF0000"/>
        <rFont val="Arial"/>
        <family val="2"/>
      </rPr>
      <t>Biometrix Diagnóstica Ltda</t>
    </r>
    <r>
      <rPr>
        <sz val="10"/>
        <color theme="1"/>
        <rFont val="Arial"/>
        <family val="2"/>
      </rPr>
      <t>.</t>
    </r>
  </si>
  <si>
    <t>Aquisição de kits reagentes de histocompatibilidade, com cessão de equipamentos em comodato.</t>
  </si>
  <si>
    <t>9434.090/24</t>
  </si>
  <si>
    <t>2320.01.0002049/2024-61</t>
  </si>
  <si>
    <t xml:space="preserve"> Subscrições de licenças do software Adobe Creative Cloud for Teams Complete</t>
  </si>
  <si>
    <t>I.GTC.ADS</t>
  </si>
  <si>
    <t xml:space="preserve"> Renato Vianna do Valle Júnior</t>
  </si>
  <si>
    <t>Luciene Aparecida Nogueira Queiroz</t>
  </si>
  <si>
    <t>9332.206/22</t>
  </si>
  <si>
    <t>2320.01.0011584/2021-63</t>
  </si>
  <si>
    <t>Bravo Ar Service Comércio Máquinas e Equipamentos Ltda</t>
  </si>
  <si>
    <t>Prestação de serviço de manutenção preventiva e corretiva em aparelho de ar condicionado do Hemocentro Regional de Uberaba, da Fundação Hemominas.</t>
  </si>
  <si>
    <t>9440.837/24</t>
  </si>
  <si>
    <t>2320.01.0004045/2024-04</t>
  </si>
  <si>
    <t>C &amp; D indústria e Comércio de Alimentos Ltda - EPP</t>
  </si>
  <si>
    <t>Aquisição de produtos e insumos que compõem o lanche diário do Doador Voluntário de Sangue e para a Semana Nacional do Doador de Sangue, aquisição de adoçantes para servidores e doadores, contratação da prestação de fornecimento de gêneros alimentícios e coffee break para a comemoração ao Dia do Paciente, em Montes Claros.</t>
  </si>
  <si>
    <t>Rodney Araújo Viana</t>
  </si>
  <si>
    <t>C M Pingo Ar Condicionado</t>
  </si>
  <si>
    <t>9374.623/23</t>
  </si>
  <si>
    <t>2320.01.0012728/2022-18</t>
  </si>
  <si>
    <t>Prestação de serviço de manutenção preventiva e corretiva em aparelhos de ar condicionado para o Hemonúcleo de Divinópolis da Fundação Hemominas.</t>
  </si>
  <si>
    <t>CAB Tecnologia e Sistemas Comércio Ltda.</t>
  </si>
  <si>
    <t>9316.151/21</t>
  </si>
  <si>
    <t>2320.01.0013685/2020-84</t>
  </si>
  <si>
    <t>Caldas Extintores e Equipamentos Contra Incêndio Eireli</t>
  </si>
  <si>
    <t>Prestação de serviço de manutenção dos sistemas de prevenção e combate a incêndio e pânico das Unidades da Fundação Hemominas - Uberlândia (lote 07).</t>
  </si>
  <si>
    <t>UDI.A.COM</t>
  </si>
  <si>
    <t>9396.909/23</t>
  </si>
  <si>
    <t>2320.01.0005396/2023-02</t>
  </si>
  <si>
    <t>CEI - Comércio Exportação e Importação de Materiais Médicos Ltda.</t>
  </si>
  <si>
    <t>Prestação de serviço de locação de equipamentos de redução de patógenos (Lote 02)</t>
  </si>
  <si>
    <t>9396.908/23</t>
  </si>
  <si>
    <t>9438.029/24</t>
  </si>
  <si>
    <t>2320.01.0014026/2024-80</t>
  </si>
  <si>
    <t>Aquisição de filtros para remoção de leucócitos em concentrado de plaquetas (Lote 03).</t>
  </si>
  <si>
    <t>9459.868/25</t>
  </si>
  <si>
    <t>2320.01.0013884/2024-34</t>
  </si>
  <si>
    <t>Aquisição de dispositivo estéril para transferência e coleta de amostras de concentrados de plaquetas (CP) em sistema fechado.</t>
  </si>
  <si>
    <t>Ana Paula de Morais</t>
  </si>
  <si>
    <t>9372.092/23</t>
  </si>
  <si>
    <t>2320.01.0016836/2022-70</t>
  </si>
  <si>
    <t>Celasa Análises Ltda - ME</t>
  </si>
  <si>
    <t>Prestação de serviços de análise e monitoramento da qualidade da água nas edificações utilizadas pela Fundação Hemominas (Lote 01).</t>
  </si>
  <si>
    <t>9434.240/24</t>
  </si>
  <si>
    <t>2320.01.0001605/2024-21</t>
  </si>
  <si>
    <t>Prestação de serviços de coleta e análise do efluente oriundo do Hemocentro Regional de Juiz de Fora.</t>
  </si>
  <si>
    <t>GAD.JFO</t>
  </si>
  <si>
    <t>Victor Valente Campos</t>
  </si>
  <si>
    <t>Fernando dos Santos Henriques</t>
  </si>
  <si>
    <t>9473.316/25</t>
  </si>
  <si>
    <t>2320.01.0013928/2024-10</t>
  </si>
  <si>
    <t>Celasa Análises Ltda.</t>
  </si>
  <si>
    <t>Contratação de sesrviços de monitoramento microbiológico ambiental dos ambientes controlados (sala limpa e cabines de segurança biológica) do CETEBIO.</t>
  </si>
  <si>
    <t xml:space="preserve"> 9434.231/24 </t>
  </si>
  <si>
    <t>2320.01.0007141/2024-26</t>
  </si>
  <si>
    <t>CEMIG Distribuição S/A</t>
  </si>
  <si>
    <t>HBH.A.MPR</t>
  </si>
  <si>
    <t>Douglas Augusto Rodrigues Pereira</t>
  </si>
  <si>
    <t>Paula Maria Leão Mendes Roenick</t>
  </si>
  <si>
    <t xml:space="preserve"> 9434.213/24 </t>
  </si>
  <si>
    <t>2320.01.0004285/2024-23</t>
  </si>
  <si>
    <t>9441.722/24</t>
  </si>
  <si>
    <t>2320.01.0009885/2024-46</t>
  </si>
  <si>
    <r>
      <rPr>
        <sz val="10"/>
        <rFont val="Arial"/>
        <family val="2"/>
      </rPr>
      <t>o estabelecimento das condições, procedimentos,
direitos e obrigações das PARTES que regularão a conexão das instalações da unidade de consumo do ACESSANTE ao</t>
    </r>
    <r>
      <rPr>
        <b/>
        <sz val="10"/>
        <rFont val="Arial"/>
        <family val="2"/>
      </rPr>
      <t xml:space="preserve"> </t>
    </r>
    <r>
      <rPr>
        <sz val="10"/>
        <rFont val="Arial"/>
        <family val="2"/>
      </rPr>
      <t>Sistema de Distribuição operado pela CEMIG D e o uso desse Sistema de Distribuição pelo ACESSANTE</t>
    </r>
    <r>
      <rPr>
        <b/>
        <sz val="10"/>
        <rFont val="Arial"/>
        <family val="2"/>
      </rPr>
      <t xml:space="preserve"> </t>
    </r>
    <r>
      <rPr>
        <sz val="10"/>
        <rFont val="Arial"/>
        <family val="2"/>
      </rPr>
      <t>em sua
unidade inscrita no CNPJ/MF nº 26.388.330/0001-90, Inscrição Estadual nº
0627798210031, na RUA GOIABEIRAS, 779, Bairro INDUSTRIAL, situada no Município de LAGOA SANTA, Estado de Minas Gerais, na tensão contratada de 13,8 kV.</t>
    </r>
  </si>
  <si>
    <t>INDETERMINADA</t>
  </si>
  <si>
    <t>9443.388/24</t>
  </si>
  <si>
    <t>o estabelecimento das condições, procedimentos,
direitos e obrigações das PARTES que regularão a conexão das instalações da unidade de consumo do ACESSANTE ao Sistema de Distribuição operado pela CEMIG D e o uso desse Sistema de Distribuição pelo ACESSANTE em sua
unidade inscrita no CNPJ/MF nº 26.388.330/0002-70, na RUA URBINO VIANA, 640 HP, Bairro CIDADE SANTA MARIA, situada no Município de MONTES CLAROS, Estado de Minas Gerais, na tensão contratada de 13,8 kV.</t>
  </si>
  <si>
    <t>NÃO</t>
  </si>
  <si>
    <t>MOC.A.COM</t>
  </si>
  <si>
    <t>Gasparina Meurelle Santos Chaves</t>
  </si>
  <si>
    <t>9440.024/24</t>
  </si>
  <si>
    <t>2320.01.0009521/2024-77</t>
  </si>
  <si>
    <t>o estabelecimento das condições, procedimentos,
direitos e obrigações das PARTES que regularão a conexão das instalações da unidade de consumo do ACESSANTE ao Sistema de Distribuição operado pela CEMIG D e o uso desse Sistema de Distribuição pelo ACESSANTE em 
unidade inscrita no CNPJ/MF nº 26.388.330/0004-32, na AV DOS ANDRADAS , 266, Bairro CENTRO, situada no Município de JUIZ DE FORA, Estado de Minas Gerais, na tensão contratada de 22 kV.</t>
  </si>
  <si>
    <t>JFO.A.MEQ</t>
  </si>
  <si>
    <t>9442.145/24</t>
  </si>
  <si>
    <t>2320.01.0008465/2024-71</t>
  </si>
  <si>
    <t>o estabelecimento das condições, procedimentos,
direitos e obrigações das PARTES que regularão a conexão das instalações da unidade de consumo do ACESSANTE ao Sistema de Distribuição operado pela CEMIG D e o uso desse Sistema de Distribuição pelo ACESSANTE em sua
unidade inscrita no CNPJ/MF nº 26.388.330/0003-51, na RUA RUI BARBOSA 149 HP, Bairro CENTRO, situada no Município de GOVERNADOR VALADARES, Estado de Minas Gerais, na tensão contratada de 13,8 kV.</t>
  </si>
  <si>
    <t>GOV.GAD</t>
  </si>
  <si>
    <t>Bruno Sousa Macedo</t>
  </si>
  <si>
    <t>Deivandro Lessa</t>
  </si>
  <si>
    <t>CERUS Corporation e Medical Technologies Innovators, Inc representadas pela empresa CEI Comércio Exportação Importação de Material Médico Ltda.</t>
  </si>
  <si>
    <t>Aquisição de kits descartáveis de reagentes para redução de patógenos (Lote 01)</t>
  </si>
  <si>
    <t>Flávia Naves Givisiez</t>
  </si>
  <si>
    <t>Gabriela Coelho de Rezende</t>
  </si>
  <si>
    <t>9470.315/25</t>
  </si>
  <si>
    <t>2320.01.0007667/2025-80</t>
  </si>
  <si>
    <t>Serviços comuns de engenharia (manutenção predial) Lote 04.</t>
  </si>
  <si>
    <t>I.GIF.MPR</t>
  </si>
  <si>
    <t>9402.584/23</t>
  </si>
  <si>
    <t> 2320.01.0016919/2023-57</t>
  </si>
  <si>
    <t>Claro S/A</t>
  </si>
  <si>
    <t> contratação de serviço de telefonia fixa comutada - Link E1 - Regiões 01, 03, 06 e 09, local, fixo-fixo, fixo móvel, DDR, instalação ou transferência, e serviço de telefonia fixa comutada - LDN (Longa Distância Nacional, fixo-fixo, fixo móvel, lotes 01, 03, 06, 09 e 14</t>
  </si>
  <si>
    <t>9478.744/25</t>
  </si>
  <si>
    <t>2320.01.0013151/2025-34</t>
  </si>
  <si>
    <t>CMS Científica do Brasil Ltda.</t>
  </si>
  <si>
    <t>Aquisição de insumos para limpeza de sala limpa ou ambiente controlado ISSO 5 e 7, Lote 01.</t>
  </si>
  <si>
    <t xml:space="preserve"> 9344.153/22 </t>
  </si>
  <si>
    <t>2320.01.0001510/2022-70</t>
  </si>
  <si>
    <t>Companhia de Saneamento de Minas Gerais - COPASA MG</t>
  </si>
  <si>
    <t>Prestação de serviço de Recebimento e Tratamento dos efluentes líquidos domésticos e não domésticos - Programa Precend - Copasa MG (Alameda Ezequiel Dias, 321, Bairro Santa Efigênia, Belo Horizonte/MG).</t>
  </si>
  <si>
    <t>2027</t>
  </si>
  <si>
    <t>GAD.MÇU</t>
  </si>
  <si>
    <t>Maria José Moreira</t>
  </si>
  <si>
    <t>Gulliver Fabrício Vieira Rocha</t>
  </si>
  <si>
    <t>9346.082/22</t>
  </si>
  <si>
    <t>2320.01.0005915/2022-57</t>
  </si>
  <si>
    <t>Consórcio Empreendedor Shopping Estação BH</t>
  </si>
  <si>
    <t>Locação de imóvel, sala SEB4002B, do Shopping Estação BH, situado na Av. Cristiano Machado, 11.833, Vila Clóris, Belo Horizonte/MG.</t>
  </si>
  <si>
    <t>Laiz Helena Brasil Marzano</t>
  </si>
  <si>
    <t>9452.416/25</t>
  </si>
  <si>
    <t>2320.01.0014277/2023-96</t>
  </si>
  <si>
    <t>Construir Engenharia Ltda.</t>
  </si>
  <si>
    <t>Silvana Rodrigues dos Santos Rocha</t>
  </si>
  <si>
    <t>9460.420/25</t>
  </si>
  <si>
    <t>2320.01.0010012/2024-12</t>
  </si>
  <si>
    <t>Contagem I Incorporação SPE Ltda.</t>
  </si>
  <si>
    <t>Locação do imóvel situado à Rua Simão Antônio, n° 149 - Bairro Cincão, Contagem-MG, CEP 32371-620 - Log Contagem I. Número de registro so imóvel 113138.</t>
  </si>
  <si>
    <t>G.GLQ.PTM</t>
  </si>
  <si>
    <t>Vagner Luiz da Silva</t>
  </si>
  <si>
    <t>Moisés Patrocínio da Silva</t>
  </si>
  <si>
    <t>9445.122/24</t>
  </si>
  <si>
    <t>2320.01.0012813/2022-51</t>
  </si>
  <si>
    <t>Contego Consultoria Ltda</t>
  </si>
  <si>
    <t xml:space="preserve">Prestação de Serviço técnico especializado, consultoria e assessoria para adequação, implantação e manutenção da conformidade da Fundação Hemominas (Hemorrede e Administração Central), frente aos requisitos da Lei Geral de Proteção de Dados - LGPD, Lei 13.079 de 14 de agosto de 2018 e alterações posteriores, a ser realizado pela contratada, consistindo na elaboração, desenvolvimento, execução, implementação e implantação do projeto/programa de adequação e conformidade à LGPD, com vistas à criação do programa de governança em privacidade e proteção de dados. </t>
  </si>
  <si>
    <t>PRE.LGPD</t>
  </si>
  <si>
    <t>Kátia Cardoso Coelho</t>
  </si>
  <si>
    <t>Maressa Motta Teixeira</t>
  </si>
  <si>
    <t>9292.254/21</t>
  </si>
  <si>
    <t>2320.01.0009164/2021-25</t>
  </si>
  <si>
    <t>Control Lab Controle de Qualidade Para Laboratórios Ltda.</t>
  </si>
  <si>
    <t xml:space="preserve"> Prestação de Serviços para fornecimento de programa de controle externo da qualidade (testes de proficiência) em hemocomponentes</t>
  </si>
  <si>
    <t>9391.558/23</t>
  </si>
  <si>
    <t>2320.01.0006266/2023-83</t>
  </si>
  <si>
    <t>Aquisição de kit para Citômetro de Fluxo.</t>
  </si>
  <si>
    <t>9410.114/24</t>
  </si>
  <si>
    <t>2320.01.0013723/2023-19</t>
  </si>
  <si>
    <t>Prestação de serviços de Programa de Controle Externo de Qualidade, lotes 4, 5 e 6.</t>
  </si>
  <si>
    <t>Fernando Valadares Basques</t>
  </si>
  <si>
    <t>Beatriz Nogueira de Carvalho</t>
  </si>
  <si>
    <t>9450.578/25</t>
  </si>
  <si>
    <t>2320.01.0001974/2024-49</t>
  </si>
  <si>
    <t>Prestação de serviços de ensaio e proficiência para controle externo.</t>
  </si>
  <si>
    <t>Milena Batista de Oliveira</t>
  </si>
  <si>
    <t>9289.870/21</t>
  </si>
  <si>
    <t>2320.01.0004323/2021-73</t>
  </si>
  <si>
    <t>Controle Analítico Análises Técnicas Ltda</t>
  </si>
  <si>
    <t>Prestação de serviço de análise e monitoramento da qualidade da água de uso reagente usada nos diversos procedimentos e equipamentos dos laboratórios localizados no Hemocentro de Belo Horizonte (HBH) e CETEBIO.</t>
  </si>
  <si>
    <t>Wesley Rodrigues Tomaz</t>
  </si>
  <si>
    <t>Marcelo Furtado dos Santos</t>
  </si>
  <si>
    <t>Crossing Comércio e Serviços de Tecnologia Ltda</t>
  </si>
  <si>
    <t>9478.849/25</t>
  </si>
  <si>
    <t>2320.01.0010109/2025-09</t>
  </si>
  <si>
    <t>Compra de solução de videoconferência para salas médias (entre 6 e 12 pessoas).</t>
  </si>
  <si>
    <t>I.GTC</t>
  </si>
  <si>
    <t>9436.710/24</t>
  </si>
  <si>
    <t>2320.01.0015829/2023-96</t>
  </si>
  <si>
    <t>CS BRASIL FROTAS S.A</t>
  </si>
  <si>
    <t>contratação de serviços de Locação de veículos automotores novos para transporte de pessoas e pequenas cargas, sem condutor, sem fornecimento de combustível, com quilometragem livre, com seguro total sem franquia, e com manutenção preventiva e corretiva, em atendimento às demandas dos órgãos e entidades do Poder Executivo do Estado de Minas Gerais e suas unidades, em todo território estadual, para a prestação de serviços públicos permanentes ou de longa duração.</t>
  </si>
  <si>
    <t>G.GLQ.PRT.TRANSPORTE</t>
  </si>
  <si>
    <t>Pablo Ruas dos Santos</t>
  </si>
  <si>
    <t>Anastas Falcão Quirino Chaves</t>
  </si>
  <si>
    <t>9346.666/22</t>
  </si>
  <si>
    <t>2320.01.0007924/2022-37</t>
  </si>
  <si>
    <t>D.I. Comércio de Peças e Serviços para Geradores Eireli - ME</t>
  </si>
  <si>
    <t>Prestação de serviço de manutenção preventiva e corretiva em grupo moto gerador, com fornecimento de peças.</t>
  </si>
  <si>
    <t>9430.232/24</t>
  </si>
  <si>
    <t>2320.01.0010097/2023-48</t>
  </si>
  <si>
    <t>D.I. COMÉRCIO DE PEÇAS E SERVIÇOS PARA GERADORES EIRELI - ME.</t>
  </si>
  <si>
    <t>Prestação de Serviço de locação de equipamentos de geração e distribuição de energia.</t>
  </si>
  <si>
    <t>2028</t>
  </si>
  <si>
    <t>9454.453/25</t>
  </si>
  <si>
    <t>2320.01.0003856/2025-60</t>
  </si>
  <si>
    <t>Danilo Aparecido Borela EPP</t>
  </si>
  <si>
    <t>Aquisição de nitrogênio líquido (Lote 01).</t>
  </si>
  <si>
    <t>9437.724/24</t>
  </si>
  <si>
    <t>Datacop Serviços de Digitalização e Gestão da Informação Ltda.</t>
  </si>
  <si>
    <t>Prestação de Serviço de digitalização, indexação, visualização e gerenciamento de documentos digitais.</t>
  </si>
  <si>
    <t>9346.205/22</t>
  </si>
  <si>
    <t>2320.01.0006344/2022-17</t>
  </si>
  <si>
    <t>Datafilme Sistemas de Imagem e Informação - Eireli</t>
  </si>
  <si>
    <t>Prestação de serviço de coleta, transporte, indexação, armazenagem, conservação, movimentação e gerenciamento informatizado de caixas-arquivo, contendo documentos, e de mídias micrografias originais obedecendo às normas de segurança e preservação.</t>
  </si>
  <si>
    <t>G.GPO.NAC</t>
  </si>
  <si>
    <t>Maria Isabel Castilho Campos</t>
  </si>
  <si>
    <t>Valéria Christina Pinto da Silva Penna</t>
  </si>
  <si>
    <t>9442.236/24</t>
  </si>
  <si>
    <t>2320.01.0000765/2024-03</t>
  </si>
  <si>
    <t>Datamed Ltda.</t>
  </si>
  <si>
    <t>Prestação de serviço de manutenção em centrífugas refrigeradas.</t>
  </si>
  <si>
    <t>2320.01.0012229/2025-96</t>
  </si>
  <si>
    <t>David de Paula Martins</t>
  </si>
  <si>
    <t>Contratação de serviços de manutenção, reforma, reparo e adaptação em móveis e acessórios hospitalares (Lote 05).</t>
  </si>
  <si>
    <t>Denise do Socorro Guimarães</t>
  </si>
  <si>
    <t>9389.383/23</t>
  </si>
  <si>
    <t>2320.01.0003371/2023-66</t>
  </si>
  <si>
    <t>Dhuan Comissária de Despachos Aduaneiros Ltda.</t>
  </si>
  <si>
    <t>Prestação de serviço de Logística Internacional, despachos aduaneiros e desembaraços alfandegários.</t>
  </si>
  <si>
    <t>Jefferson Ferreira Sardinha Ribeiro</t>
  </si>
  <si>
    <t>9401.406/23</t>
  </si>
  <si>
    <t>2320.01.0010255/2023-50</t>
  </si>
  <si>
    <t>Prestação de serviços de logística, despachos aduaneiros e desembaraços alfandegários.</t>
  </si>
  <si>
    <t>9453.451/25</t>
  </si>
  <si>
    <t>2320.01.0009879/2024-14</t>
  </si>
  <si>
    <t>DINÂMICA DISTRIBUIÇÃO LTDA EPP.</t>
  </si>
  <si>
    <t>Aquisição de dispositivos de infusão e agulha múltipla para coleta a vácuo.</t>
  </si>
  <si>
    <t>9459.067/25</t>
  </si>
  <si>
    <t>2320.01.0005163/2025-79</t>
  </si>
  <si>
    <t>Aquisição de tubos e ponteiras (Lotes 02 e 04).</t>
  </si>
  <si>
    <t>9470.126/25</t>
  </si>
  <si>
    <t>2320.01.0001823/2025-49</t>
  </si>
  <si>
    <t>Distribuidora de Águas Minerais BH Ltda.</t>
  </si>
  <si>
    <t>Aquisição de água mineral em garrafão retornável, com bebedouro refrigerado em comodato.</t>
  </si>
  <si>
    <t>9392.808/23</t>
  </si>
  <si>
    <t>2320.01.0012183/2023-83</t>
  </si>
  <si>
    <t>Distribuidora Mendonça e Miranda Ltda.</t>
  </si>
  <si>
    <t>Aquisição de Insumos e reagentes necessário para tipificação HLA (média/alta resolução) de amostras de Doadores e Receptores de Medula Óssea (lote 01).</t>
  </si>
  <si>
    <t>9470.489/25</t>
  </si>
  <si>
    <t>2320.01.0008805/2025-06</t>
  </si>
  <si>
    <t>Aquisição de tubos para coleta de sangue a vácuo, tubos de vidro para laboratório e tampa uso laboratório (lote 04).</t>
  </si>
  <si>
    <t>9382.504/23</t>
  </si>
  <si>
    <t>2320.01.0008859/2022-12</t>
  </si>
  <si>
    <t>DRX Serviços Técnicos em Computadores, Máquinas e Equipamentos Ltda - ME</t>
  </si>
  <si>
    <t xml:space="preserve"> Prestação de serviços de manutenção preventiva semestral e corretiva ilimitada, incluindo todo e qualquer tipo de mão de obra, com fornecimento de peças, necessários ao perfeito funcionamento e conservação em 02 (dois) Citômetros de Fluxo BD modelo FacsCalibur, instalados no prédio do CETEBIO.</t>
  </si>
  <si>
    <t>Eco Plast Comércio Ltda.</t>
  </si>
  <si>
    <t>2320.01.0013228/2025-89</t>
  </si>
  <si>
    <t>Aquisição de insumos para limpeza de sala limpa ou ambiente controlado ISSO 5 e 7, Lote 03.</t>
  </si>
  <si>
    <t>9459.025/25</t>
  </si>
  <si>
    <t>2320.01.0005209/2025-98</t>
  </si>
  <si>
    <t>Eletrind Eletricidade Industrial Ltda.</t>
  </si>
  <si>
    <t>Instalação de sistema de proteção contra descargas atmosféricas (Lote 04).</t>
  </si>
  <si>
    <t>Márcia Mourão Moreira</t>
  </si>
  <si>
    <t>Guilherme Ferreira Alves Júnior</t>
  </si>
  <si>
    <t>9405.875/23</t>
  </si>
  <si>
    <t>2320.01.0007535/2023-61</t>
  </si>
  <si>
    <t>Elevadores Módulo -  LTDA</t>
  </si>
  <si>
    <t>Prestação de Serviço de Serviços de manutenção de elevadores da Fundação Hemominas (lotes 01 e 02) </t>
  </si>
  <si>
    <t>DGI.ENC                       HBH.A.MPR</t>
  </si>
  <si>
    <t>G.GLQ.PRT. PROTOCOLO</t>
  </si>
  <si>
    <t>Luiz Carlos Moreira</t>
  </si>
  <si>
    <t>9342.132/22</t>
  </si>
  <si>
    <t>2320.01.0002490/2022-91</t>
  </si>
  <si>
    <t>Esmarty Especialista em Manutenção de Elevadores Ltda.</t>
  </si>
  <si>
    <t>Prestação de serviço de manutenção preventiva e corretiva em elevador e plataforma elevatória no Hemocentro Regional de Governador Valadares da Fundação Hemominas.</t>
  </si>
  <si>
    <t xml:space="preserve">Deivandro Lessa </t>
  </si>
  <si>
    <t>9440.192/24</t>
  </si>
  <si>
    <t>2320.01.0004970/2024-55</t>
  </si>
  <si>
    <t>Prestação de Serviço operação e manutenção corretiva e preventiva em elevador convencional, com fornecimento de peças, da Unidade CETEBIO - Hemominas.</t>
  </si>
  <si>
    <t>9478.223/25</t>
  </si>
  <si>
    <t>2320.01.0017597/2024-81</t>
  </si>
  <si>
    <t>Prestação de serviços de manutenção preventiva mensal e corretivas, incluindo toda e qualquer tipo de mão de obra, com fornecimento de peças, necessário ao perfeito funcionamento e conservação do elevador acessível da marca COBER instalado no Hemocentro Regional de Uberlândia.</t>
  </si>
  <si>
    <t>SJR.GAD     SJR.A.COM</t>
  </si>
  <si>
    <t>9317.724/21</t>
  </si>
  <si>
    <t>2320.01.0013283/2021-71</t>
  </si>
  <si>
    <t>Expresso Minas Frios Ltda</t>
  </si>
  <si>
    <t>Prestação de serviço de transporte rodoviário de carga entre as Unidades da Fundação Hemominas, incluindo frete e serviços de carga e descarga de materiais de consumo diversos, bens permanentes, equipamentos e medicamentos.</t>
  </si>
  <si>
    <t>G.GLQ.ALX</t>
  </si>
  <si>
    <t>9439.795/24</t>
  </si>
  <si>
    <t>2320.01.0013243/2023-78</t>
  </si>
  <si>
    <t>Felipe Alvarenga Comércio e Serviços de Engenharia Ltda.</t>
  </si>
  <si>
    <t>Prestação de serviços de manutenção preventiva, corretiva, com fornecimento de peças, e instalação de equipamentos de ar condicionado da Unidade de Coleta de Poços de Caldas, do Hemonúcleo de Passos e do Hemocentro Regional de Pouso Alegre da Fundação Hemominas.</t>
  </si>
  <si>
    <t xml:space="preserve">DGI.ENC </t>
  </si>
  <si>
    <t>9468.714/25</t>
  </si>
  <si>
    <t>2320.01.0015676/2024-53</t>
  </si>
  <si>
    <t>F.F. Controle e Certificação Ltda.</t>
  </si>
  <si>
    <t>Prestação de serviços de certificação da sala limpa (sala de procedimentos e antecâmara) ISSO Classe 7 do Banco de Tecidos.</t>
  </si>
  <si>
    <t>9440.832/24</t>
  </si>
  <si>
    <t>2320.01.0005452/2024-39</t>
  </si>
  <si>
    <t>Fran Luy Padaria e Confeitaria Ltda.</t>
  </si>
  <si>
    <t>Aquisição de gêneros alimentícios para o Lanche Complementar do Doador (Lote 1) e Fornecimento de lanches preparados para o Lanche Capacitação Externa (Lote 2).</t>
  </si>
  <si>
    <t xml:space="preserve">10 </t>
  </si>
  <si>
    <t>JFO.GAD</t>
  </si>
  <si>
    <t>Valcilea Campos Damasceno</t>
  </si>
  <si>
    <t>André Meireles Fontes</t>
  </si>
  <si>
    <t>9291.832/21</t>
  </si>
  <si>
    <t>2320.01.0015039/2020-95</t>
  </si>
  <si>
    <t>Fresenius Hemocare Brasil Ltda.</t>
  </si>
  <si>
    <t>Aquisição de bolsas de sangue.</t>
  </si>
  <si>
    <t>9437.075/24</t>
  </si>
  <si>
    <t>2320.01.0011827/2024-89</t>
  </si>
  <si>
    <t>Aquisição de bolsa de transferência quádrupla pediátrica com com volume maior ou igual a 150 ml (Lote 01</t>
  </si>
  <si>
    <t>9454.469/25</t>
  </si>
  <si>
    <t>2320.01.0003869/2025-97</t>
  </si>
  <si>
    <t>Aquisição de reagentes para testes imunohematológicos (Lote 04).</t>
  </si>
  <si>
    <t>9472.931/25</t>
  </si>
  <si>
    <t>2320.01.0002885/2025-87</t>
  </si>
  <si>
    <t>Roberto Mauro Ferrreira Silva</t>
  </si>
  <si>
    <t>9379.422/23</t>
  </si>
  <si>
    <t>2320.01.0017711/2022-16</t>
  </si>
  <si>
    <t>Fujicom Comércio de Materiais Hospitalares e Importação Ltda.</t>
  </si>
  <si>
    <t>Aquisição de lâminas de cobre e/ou elemento selante por radiofrequência (item 01).</t>
  </si>
  <si>
    <t>9379.423/23</t>
  </si>
  <si>
    <t>Locação de equipamentos, item 02.</t>
  </si>
  <si>
    <t>9452.471/25</t>
  </si>
  <si>
    <t>2320.01.0010300/2024-93</t>
  </si>
  <si>
    <t>Fundação Ezequiel Dias</t>
  </si>
  <si>
    <t>Prestação de serviços laboratoriais de análises microbiológicas.</t>
  </si>
  <si>
    <t>9292.057/21</t>
  </si>
  <si>
    <t>2320.01.0005607/2021-34</t>
  </si>
  <si>
    <t>GARRASEG SOLUÇÕES EM SEGURANÇA ELETRÔNICA LTDA.</t>
  </si>
  <si>
    <t>Prestação de serviço de manutenção do Sistema de Vigilância Eletrônica na Unidade da Fundação Hemominas em Uberaba.</t>
  </si>
  <si>
    <t>9437.936/24</t>
  </si>
  <si>
    <t>2320.01.0009301/2023-06</t>
  </si>
  <si>
    <t>Gesmaq Comércio e Serviços Ltda</t>
  </si>
  <si>
    <t>Prestação de Serviço de manutenção preventiva mensal e corretivas, incluindo todo e qualquer tipo de mão de obra, com fornecimento de peças e materiais, necessários ao perfeito funcionamento de 03 (três) empilhadeiras, incluindo os carregadores de bateria, alocados no Almoxarifado Central.</t>
  </si>
  <si>
    <t>2029</t>
  </si>
  <si>
    <t>9326.779/22</t>
  </si>
  <si>
    <t>2320.01.0013145/2021-14</t>
  </si>
  <si>
    <t>GHS Indústria e Serviços Ltda.</t>
  </si>
  <si>
    <t>Contratação de empresa para realização de ensaios do efluente não doméstico gerado no Hemocentro de Belo Horizonte.</t>
  </si>
  <si>
    <t>9451.321/25</t>
  </si>
  <si>
    <t>2320.01.0016816/2024-22</t>
  </si>
  <si>
    <t>Globalsec Tecnologia da Informação Ltda.</t>
  </si>
  <si>
    <t>Prestação de Serviços de certificação digital para pessoa jurídica.</t>
  </si>
  <si>
    <t>9396.509/23</t>
  </si>
  <si>
    <t>2320.01.0000857/2023-44</t>
  </si>
  <si>
    <t>Globalthings Tecnologia Ltda.</t>
  </si>
  <si>
    <t>Prestação de Serviço de FORNECIMENTO DE LICENÇA, PRESTAÇÃO DE SERVIÇOS DE MIGRAÇÃO DE BANCO DE DADOS, DE MANUTENÇÃO DE SISTEMAS DE INFORMAÇÃO E DE CONSULTORIA PARA CUSTOMIZAÇÃO DE SISTEMA DE INFORMAÇÃO</t>
  </si>
  <si>
    <t>9402.114/23</t>
  </si>
  <si>
    <t>2320.01.0016799/2023-96</t>
  </si>
  <si>
    <t>Greiner Bio-One Brasil Produtos Médicos Hospitalares Ltda.</t>
  </si>
  <si>
    <t>Aquisição de tubo para coleta de sangue a vácuo, Lotes 04, 05, 06 e 07.</t>
  </si>
  <si>
    <t>Andreia Alvares Tângari                                          Beatriz Nogueira de Carvalho</t>
  </si>
  <si>
    <t>9470.488/25</t>
  </si>
  <si>
    <t>2320.01.0008804/2025-33</t>
  </si>
  <si>
    <t>Aquisição de tubos para coleta de sangue a vácuo, tubos de vidro para laboratório e tampa uso laboratório (lotes 01 e 02).).</t>
  </si>
  <si>
    <t>9454.471/25</t>
  </si>
  <si>
    <t>2320.01.0003873/2025-86</t>
  </si>
  <si>
    <t>Grifols Brasil Ltda.</t>
  </si>
  <si>
    <t>Aquisição de reagentes para testes imunohematológicos (Lote 11).</t>
  </si>
  <si>
    <t>9468.363/25</t>
  </si>
  <si>
    <t>2320.01.0007286/2025-85</t>
  </si>
  <si>
    <t>Aquisição de conjunto analítico para realização de testes imunohematológicos, com equipamento em comodato</t>
  </si>
  <si>
    <t>9457.502/25</t>
  </si>
  <si>
    <t>2320.01.0011004/2024-97</t>
  </si>
  <si>
    <t>IBUR Negócios e Serviços Ltda.</t>
  </si>
  <si>
    <t>Prestação de Serviços de Manutenção Preventiva semestral, Qualificação do Equipamento - Mapeamento de Dose anual do Irradiador IBL 437C e Calibração/Irradiação anual do Dosímetro Thero Fisher Scientific - RadEye.</t>
  </si>
  <si>
    <t>Felipe Silva Teixeira</t>
  </si>
  <si>
    <t>9404.130/23</t>
  </si>
  <si>
    <t>2320.01.0017149/2023-55</t>
  </si>
  <si>
    <t>Infocore Soluções Tecnológicas Ltda.</t>
  </si>
  <si>
    <t>Prestação de serviço de Manutenção preventiva anual e corretiva das subestações de energia elétrica - Cetebio da Fundação Hemominas, LOTE 01.</t>
  </si>
  <si>
    <t>Forlan Bragança Lemos</t>
  </si>
  <si>
    <t>9383.296/23</t>
  </si>
  <si>
    <t>2320.01.0000472/2022-63</t>
  </si>
  <si>
    <t>Infordinâmica Tecnologia Ltda.</t>
  </si>
  <si>
    <t>Prestação de serviço de suporte técnico a ambiente operacional de servidores e ambiente de banco de dados - atendimento 24x7.</t>
  </si>
  <si>
    <t>9345.457/22</t>
  </si>
  <si>
    <t>2320.01.0006706/2022-40</t>
  </si>
  <si>
    <t>Infra do Brasil Comércio e Serviços Eireli</t>
  </si>
  <si>
    <t>Prestação de serviço de suporte técnico ao ambiente virtual de aprendizado.</t>
  </si>
  <si>
    <t>9456.457/25</t>
  </si>
  <si>
    <t>Instituto Zuriel Capacitação e  Publicações Ltda.</t>
  </si>
  <si>
    <t>Prestação de serviços de publicidade dos avisos de licitação, bem como matérias de interesse da DPGF e gabinete, sem dedicação exclusiva de mão de obra.</t>
  </si>
  <si>
    <t>G.GLQ.COM</t>
  </si>
  <si>
    <t>Rafael Ribeiro Lopes</t>
  </si>
  <si>
    <t>Andrea Aparecida Ferreira</t>
  </si>
  <si>
    <t>9417.596/24</t>
  </si>
  <si>
    <t>2320.01.0001341/2024-68</t>
  </si>
  <si>
    <t>Interact Solutions Ltda</t>
  </si>
  <si>
    <t>Prestação de Serviço de subscrição de licença de software de planejamento estratégico - Interact Strategic Adviser, condições estabelecidas no Termo de Referência.</t>
  </si>
  <si>
    <t>Fernanda Zampronio Carvalho</t>
  </si>
  <si>
    <t>9459.026/25</t>
  </si>
  <si>
    <t>2320.01.0005213/2025-87</t>
  </si>
  <si>
    <t>J &amp; N Soluções Elétricas Ltda.</t>
  </si>
  <si>
    <t>Instalação de sistema de proteção contra descargas atmosféricas.</t>
  </si>
  <si>
    <t>9470.482/25</t>
  </si>
  <si>
    <t>2320.02.0008826/2025-21</t>
  </si>
  <si>
    <t>Prestação de serviços de fornecimento de lanches/coffee break (Lote 01).</t>
  </si>
  <si>
    <t>9383.322/23</t>
  </si>
  <si>
    <t>2320.01.0004741/2022-36</t>
  </si>
  <si>
    <t>JMBM Engenharia Elétricas &amp; Climatização Ltda</t>
  </si>
  <si>
    <t>Prestação de serviço de manutenção preventiva e corretiva de equipamentos de ar-condicionado no Hemonúcleo de Manhuaçu.</t>
  </si>
  <si>
    <t>MÇU.GAD</t>
  </si>
  <si>
    <t>Gulliver Fabricio Vieira Rocha</t>
  </si>
  <si>
    <t>9447.573/2025</t>
  </si>
  <si>
    <t>2320.01.0008366/2024-28</t>
  </si>
  <si>
    <t>Prestação de serviços de manutenção dos equipamentos de ar condicionado do Hemonúcleo de Ponte Nova,</t>
  </si>
  <si>
    <t>PNO/GAD</t>
  </si>
  <si>
    <t>Luciana Marinho Monteiro Cerqueira</t>
  </si>
  <si>
    <t>Marcelo Fabri Leandro</t>
  </si>
  <si>
    <t>9376.887/23</t>
  </si>
  <si>
    <t>2320.01.0011426/2022-58</t>
  </si>
  <si>
    <t>JMBM Engenharia Elétricas &amp; Climatização Ltda.</t>
  </si>
  <si>
    <t>Prestação de serviço de manutenção preventiva e corretiva de equipamentos de ar-condicionado para o Hemonúcleo de Diamantina da Fundação Hemominas.</t>
  </si>
  <si>
    <t>Amanda Franciele Dias de Oliveira</t>
  </si>
  <si>
    <t>9437.077/24</t>
  </si>
  <si>
    <t>2320.01.0011833/2024-24</t>
  </si>
  <si>
    <t>JP INDÚSTRIA FARMACÊUTICA S.A</t>
  </si>
  <si>
    <t>Aquisição de bolsade transferência com volume de 300 a 500 ml (Lote 02)</t>
  </si>
  <si>
    <t xml:space="preserve">T.GCQ </t>
  </si>
  <si>
    <t>LAB SHOPPING DIAGNÓSTICA LTDA.</t>
  </si>
  <si>
    <t>9453.452/25</t>
  </si>
  <si>
    <t>2320.01.0005754/2023-36</t>
  </si>
  <si>
    <t>Laboratórios Ecolyzer Ltda.</t>
  </si>
  <si>
    <t>Prestação de serviço especializado de exame em embalagens de materiais biológicos.</t>
  </si>
  <si>
    <t>Life Technologies Brasil Comércio e Indústria de Produtos para Biotecnologia Ltda.</t>
  </si>
  <si>
    <t>9445.764/24</t>
  </si>
  <si>
    <t>2320.01.0009742/2024-27</t>
  </si>
  <si>
    <t>Líver Administradora e Corretora de Imóveis Ltda</t>
  </si>
  <si>
    <t>Locação do imóvel comercial situado à Rua Darcy Botelho de Castro, nº 240, Bairro Esplanada, Ponte Nova, MG, com área total aproximada de 64,67 m2</t>
  </si>
  <si>
    <t>PNO.GAD</t>
  </si>
  <si>
    <t>9371.053/23</t>
  </si>
  <si>
    <t>2320.01.0004640/2022-47</t>
  </si>
  <si>
    <t>LMC Medição e Controle Eireli - ME</t>
  </si>
  <si>
    <t xml:space="preserve">Prestação  de serviços especializados de calibração de equipamentos e instrumentos de precisão. </t>
  </si>
  <si>
    <t>2320.01.0008078/2024-44</t>
  </si>
  <si>
    <t>LMC Medição e Controle Ltda.</t>
  </si>
  <si>
    <t>Prestação de serviços de qualificação térmica e calibração de equipamentos de refrigeração.</t>
  </si>
  <si>
    <t>9428.207/24 </t>
  </si>
  <si>
    <t>2320.01.0004590/2024-33</t>
  </si>
  <si>
    <t>M.I MONTREAL INFORMÁTICA S.A</t>
  </si>
  <si>
    <t>Prestação de Serviço de Desenvolvimento e manutenção de sistemas por alocação de perfis profissionais.</t>
  </si>
  <si>
    <t>2320.01.0016399/2024-29</t>
  </si>
  <si>
    <t>Macopharma do Brasil Importação, Exportação e Comércio Ltda.</t>
  </si>
  <si>
    <t>Aquisição de filtros para remoção de leucócitos em concentrado de plaquetas (Lote 01).</t>
  </si>
  <si>
    <t> 2320.01.0010194/2024-45</t>
  </si>
  <si>
    <t>Manoel Eufrasio de Carvalho</t>
  </si>
  <si>
    <t>locação do imóvel situado à Rua Comendador José Garcia, nº 825 - Centro, Pouso Alegre/MG,</t>
  </si>
  <si>
    <t>PAL.GAD</t>
  </si>
  <si>
    <t>Elias Carnichelli Cordeiro</t>
  </si>
  <si>
    <t>9396.481/23</t>
  </si>
  <si>
    <t>2320.01.0006806/2023-53</t>
  </si>
  <si>
    <t>Prestação de Serviço de Modernização dos elevadores do Hemocentro Regional de Juiz de Fora e manutenção preventiva e corretiva dos equipamentos.</t>
  </si>
  <si>
    <t>Andrea Magalhães Nicolato</t>
  </si>
  <si>
    <t>9434.179/24</t>
  </si>
  <si>
    <t>2320.01.0002991/2024-41</t>
  </si>
  <si>
    <t>MAPDATA TECNOLOGIA, INFORMÁTICA E COMÉRCIO LTDA</t>
  </si>
  <si>
    <t>Prestação de Serviço de aquisição de SUBSCRIÇÃO DE LICENÇA DO SOFTWARE AUTODESK AUTOCAD LT</t>
  </si>
  <si>
    <t>Renato Vianna do Valle Júnior</t>
  </si>
  <si>
    <t>9445.743/24</t>
  </si>
  <si>
    <t>2320.01.0017275/2024-45</t>
  </si>
  <si>
    <t>Mastermed Comercial Ltda</t>
  </si>
  <si>
    <t>Aquisição de equipo (Lote 01).</t>
  </si>
  <si>
    <t>G.GLQ.ADM</t>
  </si>
  <si>
    <t>9390.348/23</t>
  </si>
  <si>
    <t>2320.01.0001291/2023-63</t>
  </si>
  <si>
    <t>Maxis Informática Ltda.</t>
  </si>
  <si>
    <t>Prestação de serviço de manutenção e reparo em equipamentos para controle de acesso.</t>
  </si>
  <si>
    <t>9315.675/21</t>
  </si>
  <si>
    <t>2320.01.0008427/2021-39</t>
  </si>
  <si>
    <t>MCPACK Equipamentos Industriais Ltda</t>
  </si>
  <si>
    <t>Prestação de serviços de manutenção de sistema de abastecimento de nitrogênio líquido (N2L) marca MCPACK. (lote 1).</t>
  </si>
  <si>
    <t>PRE.ACS</t>
  </si>
  <si>
    <t>9445.745/24</t>
  </si>
  <si>
    <t>2320.01.0017285/2024-66</t>
  </si>
  <si>
    <t>Medevices Produtos Médicos e Hospitalares Ltda.</t>
  </si>
  <si>
    <t>Aquisição de lençol descartável</t>
  </si>
  <si>
    <t>9447.300/2024</t>
  </si>
  <si>
    <t>2320.01.0002043/2024-29</t>
  </si>
  <si>
    <t>MEDICAL SAVE LOCAÇÃO DE AMBULÂNCIAS LTDA - ME - COTEP</t>
  </si>
  <si>
    <t>Contratação dos serviços de remoção de pacientes adultos e pediátricos (exceto neonatologia) atendidos, doadores atendidos e servidores do Hemocentro de Belo Horizonte</t>
  </si>
  <si>
    <t>126.720.00</t>
  </si>
  <si>
    <t>HBH.T.AMB.MULT</t>
  </si>
  <si>
    <t>Denise Soares Zouain</t>
  </si>
  <si>
    <t>Eduarda A. Maciel Wakabayashi</t>
  </si>
  <si>
    <t>9468.664/25</t>
  </si>
  <si>
    <t>MEDMIX BIOENGENHARIA LTDA</t>
  </si>
  <si>
    <t>Prestação de serviços de manutenção preventiva/calibração anual para aparelhos fisioterápicos ( Hemocentros de Belo Horizonte e de Uberlândia).</t>
  </si>
  <si>
    <t>9292.814/21</t>
  </si>
  <si>
    <t>2320.01.0008066/2021-86</t>
  </si>
  <si>
    <t>Mega Construtora, Soluções Científicas e Locação Ltda.</t>
  </si>
  <si>
    <t>Prestação de serviço de manutenção preventiva anual e corretivas necessárias, em um sistema de captura de imagens (Transiluminador), modelo LTB, marca LOCCUS.</t>
  </si>
  <si>
    <t>9290.324/21</t>
  </si>
  <si>
    <t>2320.01.0015746/2020-18</t>
  </si>
  <si>
    <t>Prestação de serviço de manutenção preventiva mensal e corretiva, quando necessário, dos equipamentos e acessórios do consultório Odontológico, instalados no Hemocentro de Uberlândia.</t>
  </si>
  <si>
    <t>9401.946/23</t>
  </si>
  <si>
    <t>2320.01.0006394/2023-22</t>
  </si>
  <si>
    <t>Mega Soluções Científicas e Locação Eireli</t>
  </si>
  <si>
    <t>Locação de 03 (três) containers/câmaras refrigeradas com 40 pés de comprimento, cortina plástica em uma das portas, incluindo instalação, calibração anual, manutenção preventiva mensal e manutenção corretivas ilimitadas.</t>
  </si>
  <si>
    <t>9376.899/23</t>
  </si>
  <si>
    <t>2320.01.0000203/2023-48</t>
  </si>
  <si>
    <t>Método Telecomunicações e Comércio Ltda.</t>
  </si>
  <si>
    <t>Contratação de Empresa especializada na prestação de serviços sob demanda de manutenção preventiva e corretiva em Centrais Telefônicas, aparelhos analógicos e digitais contemplando trocas e fornecimento de peças, além da locação e manutenção de PABX IP Virtualizado, equipamentos de interface para sistemas de telefonia IP (Gateway), terminais telefônicos com tecnologia IP, com configuração e transferência de conhecimento, conforme condições, quantidades e exigências estabelecidas no Edital e seus anexos.</t>
  </si>
  <si>
    <t>9287.509/21</t>
  </si>
  <si>
    <t>2320.01.0010371/2021-28</t>
  </si>
  <si>
    <r>
      <t>MGS - Minas Gerais Administração e Serviços S/A -</t>
    </r>
    <r>
      <rPr>
        <b/>
        <sz val="10"/>
        <color indexed="10"/>
        <rFont val="Arial"/>
        <family val="2"/>
      </rPr>
      <t xml:space="preserve"> (Contrato corporativo)</t>
    </r>
  </si>
  <si>
    <t>Prestação de serviços terceirizados que ocorrerá por preenchimento de postos de serviços do seguimento de limpeza, asseio e conservação, controle de entrada e saída de bens e pessoas, apoio administrativo, operacional e técnico, visando a atender a continuidade do fluxo dos trabalhos executados no âmbito das atividades meio dos órgãos e entidades anuentes do Estado de Minas Gerais.</t>
  </si>
  <si>
    <t>G.GGP            G.GGP.MGS</t>
  </si>
  <si>
    <t>Jane Pinto Gomes</t>
  </si>
  <si>
    <t>9402.639/23</t>
  </si>
  <si>
    <t>2320.01.0004844/2023-65</t>
  </si>
  <si>
    <t>Microhard Informática Ltda.</t>
  </si>
  <si>
    <t>Aquisição de Licenças de uso de Endpoints.</t>
  </si>
  <si>
    <t>9345.744/22</t>
  </si>
  <si>
    <t>2320.01.0006349/2022-76</t>
  </si>
  <si>
    <t>Minascitro Alimentos Ltda</t>
  </si>
  <si>
    <t>Prestação de serviço de fornecimento de refresco adoçado pronto para beber, com equipamento em comodato.</t>
  </si>
  <si>
    <t>9370.905/22</t>
  </si>
  <si>
    <t>2320.01.0011554/2022-94</t>
  </si>
  <si>
    <t>Prestação de serviço de fornecimento de refresco adoçado, pronto para beber, com equipamento em comodato.</t>
  </si>
  <si>
    <t>GAD.MOC.A.COM                 MOC.A.SGS.COP</t>
  </si>
  <si>
    <t>9373.577/23</t>
  </si>
  <si>
    <t>2320.01.0003105/2023-70</t>
  </si>
  <si>
    <t>Mobius Life Science Indústria e Comércio de Produtos para Laboratório Ltda.</t>
  </si>
  <si>
    <t>Aquisição de kit de extração de DNA genômico (Lote 01).</t>
  </si>
  <si>
    <t>9391.532/23</t>
  </si>
  <si>
    <t>2320.01.0012179/2023-94</t>
  </si>
  <si>
    <t>Aquisição de Insumos e reagentes necessário para tipificação HLA (média/alta resolução) de amostras de Doadores e Receptores de Medula Óssea (lote 09).</t>
  </si>
  <si>
    <t>9392.816/23</t>
  </si>
  <si>
    <t>2320.01.0012182/2023-13</t>
  </si>
  <si>
    <t>Molecular Biotecnologia Ltda</t>
  </si>
  <si>
    <t>Aquisição de Insumos e reagentes necessário para tipificação HLA (média/alta resolução) de amostras de Doadores e Receptores de Medula Óssea (lote 02).</t>
  </si>
  <si>
    <t>9428.263/24</t>
  </si>
  <si>
    <t>2320.01.0014037/2023-77</t>
  </si>
  <si>
    <t>MP BIOMEDICALS DO BRASIL LTDA</t>
  </si>
  <si>
    <t>Aquisição de Kit Western Blot.</t>
  </si>
  <si>
    <t xml:space="preserve">                    04/06/2034</t>
  </si>
  <si>
    <t>MS Serviços de Manutenção Ltda</t>
  </si>
  <si>
    <t>9286.419/21</t>
  </si>
  <si>
    <t>2320.01.0001186/2021-91</t>
  </si>
  <si>
    <t>Prestação de serviço de manutenção preventiva e corretiva de câmaras frias e de congelamento do Hemocentro Regional de Montes Claros.</t>
  </si>
  <si>
    <t>GAD.MOC.A.MEQ      MOC.A.COM</t>
  </si>
  <si>
    <t>Jordana Veríssimo Mesquita</t>
  </si>
  <si>
    <t>9287.972/21</t>
  </si>
  <si>
    <t>2320.01.0010250/2021-94</t>
  </si>
  <si>
    <t>Prestação de serviço de manutenção preventiva e corretiva, e higienização do sistema de ar condicionado do CETEBIO - Lagoa Santa (Lote 02).</t>
  </si>
  <si>
    <t>9290.383/21</t>
  </si>
  <si>
    <t>2320.01.0003889/2021-54</t>
  </si>
  <si>
    <t>Prestação de serviço de manutenção preventiva e corretiva para as 07 (sete) Câmaras Frigoríficas do Hemocentro de Belo Horizonte/Almoxarifado Central.</t>
  </si>
  <si>
    <t>9327.397/22</t>
  </si>
  <si>
    <t>2320.01.0017114/2021-36</t>
  </si>
  <si>
    <t>Prestação de serviço de manutenção de ar portátil, ACJ e SPLIT, manutenção de Sistema de Ar Condicionado Central e reparo de Compressor Bitzer 4H25 e limpeza de dutos do Hemocentro Regional de Governador Valadares da Fundação Hemominas.</t>
  </si>
  <si>
    <t>9400.453/23</t>
  </si>
  <si>
    <t>2320.01.0003713/2022-50</t>
  </si>
  <si>
    <t>Prestação de serviços de montagem, instalação, manutenção preventiva semestral, incluindo qualificação, e manutenção corretiva ilimitada de 02 Cabines de Fluxo Laminar Modulado TROX FMU Tamanho 23.</t>
  </si>
  <si>
    <t>9439.957/24</t>
  </si>
  <si>
    <t>2320.01.0007067/2024-84</t>
  </si>
  <si>
    <t>Prestação de Serviço de locação de container refrigerado.</t>
  </si>
  <si>
    <t>9459.568/25</t>
  </si>
  <si>
    <t>2320.01.0011857/2023-58</t>
  </si>
  <si>
    <t>Prestação de serviços de manutenção preventiva e corretiva de climatizador evaporativo industrial, com fornecimento de peças (Lote 01).</t>
  </si>
  <si>
    <t>9471.182/25</t>
  </si>
  <si>
    <t>MTD - Assessoria e Sistemas de Informática Ltda</t>
  </si>
  <si>
    <t>Prestação de serviços de licença. Manutenção e suporte em software para gestão de custos.</t>
  </si>
  <si>
    <t>I.GFC.CTS</t>
  </si>
  <si>
    <t>Eliane Freitas de Carvalho</t>
  </si>
  <si>
    <t>Carla Carvalho Martins</t>
  </si>
  <si>
    <t>9405.865/23</t>
  </si>
  <si>
    <t>2320.01.0012769/2023-72</t>
  </si>
  <si>
    <t>MV Sistemas Ltda</t>
  </si>
  <si>
    <t>Prestação de Serviço de suporte e manutenção do Sistema MV SOUL e PEP.</t>
  </si>
  <si>
    <t>I.GTC.ADS      T.AENF</t>
  </si>
  <si>
    <t>Renato Vianna do Valle Junior</t>
  </si>
  <si>
    <t>9319.185/22</t>
  </si>
  <si>
    <t>2320.01.0000683/2022-89</t>
  </si>
  <si>
    <t>NL Comércio Exterior Ltda</t>
  </si>
  <si>
    <t>Aquisição de reagentes para agregação plaquetária (lote 01, item 01: Colágeno e lote 02, item 01: Ristocetina).</t>
  </si>
  <si>
    <t>9437.346/2024</t>
  </si>
  <si>
    <t>2320.01.0011991/2024-26</t>
  </si>
  <si>
    <t>Novo Milênio Produtos e Serviços Ltda</t>
  </si>
  <si>
    <t>Aquisição de lanche de doador Lotes, 01, 02, 04, 05, 06, 07 e 08.</t>
  </si>
  <si>
    <t>Lorena Prezotti Rodrigues</t>
  </si>
  <si>
    <t>Juliana Pessoa Pinheiro de Azevedo</t>
  </si>
  <si>
    <t>9470.701/25</t>
  </si>
  <si>
    <t>2320.01.0009047/2025-68</t>
  </si>
  <si>
    <t>Compra de café torrado e moído e açúcar cristal.</t>
  </si>
  <si>
    <t>9459.027/25</t>
  </si>
  <si>
    <t>2320.01.0005215/2025-33</t>
  </si>
  <si>
    <t>NP Construções e Serviços Elétricos Ltda-ME</t>
  </si>
  <si>
    <t>Instalação de sistema de proteção contra descargas atmosféricas (Lote 01).</t>
  </si>
  <si>
    <t>9478.113/25</t>
  </si>
  <si>
    <t>2320.01.0012317/2024-51</t>
  </si>
  <si>
    <t>Nucleom Serviços em Proteção Radiológica Ltda.</t>
  </si>
  <si>
    <t>Prestação de serviços de Física Médica.</t>
  </si>
  <si>
    <t>HBH.T.HMC</t>
  </si>
  <si>
    <t>Alessandro Moreira Ferreira</t>
  </si>
  <si>
    <t>Thayane Aparecida Ribeiro</t>
  </si>
  <si>
    <t>9402.585/23</t>
  </si>
  <si>
    <t>2320.01.0016924/2023-19</t>
  </si>
  <si>
    <t>OI S.A - Em recuperação judicial</t>
  </si>
  <si>
    <t>Contratação de serviço de telefonia fixa comutada, linha individual, região 12, local, fixo-fixo, fixo móvel, DDR Instalação ou transferência serviços de telefonia fixa comutada - Link E-1, Região 10 - local, fixo-fixo, fixo móvel, DDR, Instalação ou transferência, e serviço de telefonia fixa comutada, linha individual, região 13, local, fixo-fixo, fixo móvel, DDR Instalação ou transferência, lotes  10, 12 e 13.</t>
  </si>
  <si>
    <t>9261.684/20</t>
  </si>
  <si>
    <t>2320.01.0013763/2020-15</t>
  </si>
  <si>
    <r>
      <t>Oi S.A. - "Em Recuperação Judicial" - (</t>
    </r>
    <r>
      <rPr>
        <sz val="10"/>
        <rFont val="Arial"/>
        <family val="2"/>
      </rPr>
      <t xml:space="preserve">Incorporação da Oi Móvel S.A. - "em Recuperação Judicial") </t>
    </r>
    <r>
      <rPr>
        <b/>
        <sz val="10"/>
        <color rgb="FFFF0000"/>
        <rFont val="Arial"/>
        <family val="2"/>
      </rPr>
      <t>(Contrato corporativo)</t>
    </r>
    <r>
      <rPr>
        <sz val="10"/>
        <rFont val="Arial"/>
        <family val="2"/>
      </rPr>
      <t xml:space="preserve"> </t>
    </r>
  </si>
  <si>
    <t>Contratação de serviços de telecomunicações, necessários à operação, manutenção e gerenciamento de Rede IP Multisserviços bem como serviço de Trânsito e Acesso à Internet nas Unidades da Fundação Hemominas no Estado de Minas Gerais - Lote 01</t>
  </si>
  <si>
    <t>Fabrine Juliana Fabrício Costa</t>
  </si>
  <si>
    <t>9261.686/20</t>
  </si>
  <si>
    <t>2320.01.0013765/2020-58</t>
  </si>
  <si>
    <t>Contratação de serviços de telecomunicações necessários à implantação, operação, manutenção e gerenciamento de Rede IP Multisserviços abrangendo os Municípios do Estado de Minas Gerais, Lote 05.</t>
  </si>
  <si>
    <t>9261.687/20</t>
  </si>
  <si>
    <t>2320.01.0013766/2020-31</t>
  </si>
  <si>
    <t>Contratação de serviços de telecomunicações necessários à implantação, operação, manutenção e gerenciamento de Rede IP Multisserviços abrangendo os Municípios do Estado de Minas Gerais - Lote 06.</t>
  </si>
  <si>
    <t>9261.688/20</t>
  </si>
  <si>
    <t>2320.01.0013767/2020-04</t>
  </si>
  <si>
    <t>Contratação de serviços de telecomunicações necessários à implantação, operação, manutenção e gerenciamento de Rede IP Multisserviços abrangendo os Municípios de Minas Gerais - Lote 07.</t>
  </si>
  <si>
    <t>9261.689/20</t>
  </si>
  <si>
    <t>2320.01.0013768/2020-74</t>
  </si>
  <si>
    <t>Contratação de serviços de telecomunicações necessários à implantação, operação, manutenção e gerenciamento de Rede IP Multisserviços abrangendo os Municípios de Minas Gerais - Lote 08.</t>
  </si>
  <si>
    <t>9458.918/25</t>
  </si>
  <si>
    <t>2320.01.0016359/2023-45</t>
  </si>
  <si>
    <t>Opus Magna Engenharia Ltda.</t>
  </si>
  <si>
    <t>Prestação de Serviço de levantamento de documentação técnica para atendimento a duas demandas de regularização de imóveis referentes ao Hemocentro Regional de Pouso Alegre da Fundação Hemominas.</t>
  </si>
  <si>
    <t>Eline Magalhães Leite</t>
  </si>
  <si>
    <t>Flávia Tavares dos Santos Alves</t>
  </si>
  <si>
    <t>9321.315/22</t>
  </si>
  <si>
    <t>2320.01.0016805/2021-37</t>
  </si>
  <si>
    <t>Oracle do Brasil Sistemas Ltda</t>
  </si>
  <si>
    <t>Prestação de serviço de atualização de licenças de software e suporte, no fornecimento de correções de erro, novas versões e releases de programa, bem como serviços no esclarecimento de dúvidas ao Contratante.</t>
  </si>
  <si>
    <t>9293.815/21</t>
  </si>
  <si>
    <t>2320.01.0013582/2021-49</t>
  </si>
  <si>
    <t>ORGANOTRAT CONTROLE DE VETORES E PRAGAS URBANAS EIRELI.</t>
  </si>
  <si>
    <t xml:space="preserve"> Prestação de Serviço de limpeza e tratamento de caixas de água e reservatórios (Lotes 01, 05 e 07)</t>
  </si>
  <si>
    <t>GAD.SJR.A.MPR         GAD.PNO.A.MPR    ALP.GAD</t>
  </si>
  <si>
    <t>Adauto Rocha dos Santos ; Marcelo Fabri Leandro; lucas.madri@hemominas.mg.gov.br</t>
  </si>
  <si>
    <t>Tânia Mara da Silveira Santos;  Luciana Marinho Monteiro Cerqueira; Jaílton Fernandes Reis</t>
  </si>
  <si>
    <t>9402.698/23</t>
  </si>
  <si>
    <t>2320.01.0007185/2023-05</t>
  </si>
  <si>
    <t>Otimisa Marketing e Eventos Ltda - EPP</t>
  </si>
  <si>
    <t>Prestação de serviço de Locação de equipamentos de geração e distribuição de Energia.</t>
  </si>
  <si>
    <t>9468.230/25</t>
  </si>
  <si>
    <t>2320.01.0001849/2024-29</t>
  </si>
  <si>
    <t>P&amp;L Publicidade e Propaganda</t>
  </si>
  <si>
    <t>Prestação de serviços de Publicidade, Propaganda e Comunicação Social.</t>
  </si>
  <si>
    <t>Monique Abud Xavier de Pinho</t>
  </si>
  <si>
    <t>9340.438/22</t>
  </si>
  <si>
    <t>2320.01.0013088/2021-98</t>
  </si>
  <si>
    <t>Paula &amp; Marques Ltda - ME</t>
  </si>
  <si>
    <t>Prestação de serviço de implantação de software de gestão laboratorial, com suporte e manutenção corretiva e evolutiva.</t>
  </si>
  <si>
    <t>9452.481/25</t>
  </si>
  <si>
    <t>2320.01.0011882/2024-59</t>
  </si>
  <si>
    <t>Perim Imóveis Ltda - ME</t>
  </si>
  <si>
    <t>Locação do imóvel situado à Rua Barão do Rio Branco, nº 707, Centro, Governador Valadares/MG, com área total aproximada de 628,26 m².</t>
  </si>
  <si>
    <t>Pharmacia Artesanal Ltda.</t>
  </si>
  <si>
    <t>Aquisição de solução crioprotetora -Hidroxietilamido 6g 20%.</t>
  </si>
  <si>
    <t>Popular Center Ltda.</t>
  </si>
  <si>
    <t>9408.815/24</t>
  </si>
  <si>
    <t>2320.01.0018036/2023-65</t>
  </si>
  <si>
    <t>Positivo Tecnologia S.A.</t>
  </si>
  <si>
    <t>Contratação de serviço de suporte técnico aos usuários de microinformática, impressão, telefonia e rede local, por meio de Central de Serviços (Service Desk).</t>
  </si>
  <si>
    <t>9456.369/25</t>
  </si>
  <si>
    <t>2320.01.0009407/2024-51</t>
  </si>
  <si>
    <t>Posto Petrolucks Santa Cruz de Minas Ltda.</t>
  </si>
  <si>
    <t>Prestação de serviços  de lavagem de veículos leves para o Hemocentro de São João Del-Rei.</t>
  </si>
  <si>
    <t>9342.910/22</t>
  </si>
  <si>
    <t>2320.01.0000621/2022-17</t>
  </si>
  <si>
    <t>Prime Consultoria e Assessoria Empresarial Ltda.</t>
  </si>
  <si>
    <t>Contratação de serviços de gestão de abastecimento em veículos e equipamentos através de sistema informatizado com cartão ou tag.</t>
  </si>
  <si>
    <t>Célia Maria Silva Souza</t>
  </si>
  <si>
    <t>2320.01.0004803/2023-08</t>
  </si>
  <si>
    <t>Procedata Informática Ltda.</t>
  </si>
  <si>
    <t>Prestação de serviço de extensão da garantia e suporte técnico atual dos equipamentos da Fundação Hemominas.</t>
  </si>
  <si>
    <t>9433.797/24</t>
  </si>
  <si>
    <t>2320.01.0007283/2024-72</t>
  </si>
  <si>
    <t xml:space="preserve"> PRODEMGE- INF.4876.00</t>
  </si>
  <si>
    <t xml:space="preserve"> Hospedagem em Infraestrutura Virtualizada: O serviço contempla a disponibilização de infraestrutura de TIC como serviço, a partir da tecnologia de virtualização de recursos computacionais, utilizando as instalações do Data Center da CONTRATADA.</t>
  </si>
  <si>
    <t xml:space="preserve">     Adriana Lúcia dos Santos</t>
  </si>
  <si>
    <t>Fabrícia Helena de Souza Machado Marques</t>
  </si>
  <si>
    <t>9317.893/21</t>
  </si>
  <si>
    <t>2320.01.0015253/2021-37</t>
  </si>
  <si>
    <t>PRODEMGE - INF. 4410.00</t>
  </si>
  <si>
    <t>Prestação de serviços de Informática: Disponibilização da solução DAE Web (aplicativo e infraestrutura de hardware/software) para a geração de Documento de Arrecadação Estadual - DAE, via internet.</t>
  </si>
  <si>
    <t>Mariana Cristina Santos</t>
  </si>
  <si>
    <t>9322.305/22</t>
  </si>
  <si>
    <t>2320.01.0015254/2021-10</t>
  </si>
  <si>
    <t>PRODEMGE - INF. 4426.00</t>
  </si>
  <si>
    <t>Prestação de serviços de Informática: Acesso a Solução de Business Intelligence e Capacitação em Solução de Business Intelligence.</t>
  </si>
  <si>
    <t>9340.410/22</t>
  </si>
  <si>
    <t>2320.01.0004889/2022-17</t>
  </si>
  <si>
    <t>PRODEMGE - INF. 4531.00</t>
  </si>
  <si>
    <t>Prestação de serviços de informática: Hospedagem de Sistemas em Ambiente Dedicado - Baixa Plataforma.</t>
  </si>
  <si>
    <t>9379.416/23</t>
  </si>
  <si>
    <t>2320.01.0003448/2023-24</t>
  </si>
  <si>
    <t>PRODEMGE - INF.4645.00</t>
  </si>
  <si>
    <t>Prestação de serviços de informática:  Serviço de Hospedagem em Infraestrutura Virtualizada.</t>
  </si>
  <si>
    <t>I.GTC         I.GTC.ADS</t>
  </si>
  <si>
    <t>9434.210/24</t>
  </si>
  <si>
    <t>2320.01.0009364/2024-48</t>
  </si>
  <si>
    <t>PRODEMGE - INF.4903.00</t>
  </si>
  <si>
    <t xml:space="preserve">Prestação de serviço executar cópias de segurança de dados dos servidores localizados nas dependências do CONTRATANTE para o Data Center Prodemge, de forma remota. A operacionalização das rotinas de backup/restore é realizada conforme os padrões estabelecidos pela Prodemge, em sua infraestrutura, e utiliza-se da conexão de rede IP/Ethernet contratada pelo CONTRATANTE. </t>
  </si>
  <si>
    <t>9459.790/25</t>
  </si>
  <si>
    <t>2320.01.0015521/2024-67</t>
  </si>
  <si>
    <t>PRODEMGE - INF. 4954.00</t>
  </si>
  <si>
    <t>Alocação de espaço e infraestrutura de alta disponibilidade no Data Center da Contratada para hospedagem de equipamentos de propriedade da Contratante.</t>
  </si>
  <si>
    <t>9402.653/23</t>
  </si>
  <si>
    <t>2320.01.0009276/2023-02</t>
  </si>
  <si>
    <t>Programa Nacional de Controle de Qualidade Ltda</t>
  </si>
  <si>
    <t>Prestação de serviços de Programas de qualidade.</t>
  </si>
  <si>
    <t>9474.052/25</t>
  </si>
  <si>
    <t>2320.01.0005748/2025-95</t>
  </si>
  <si>
    <t>Puma Distribuidora Ltda.</t>
  </si>
  <si>
    <t>Compra de ponteira para pipeta.</t>
  </si>
  <si>
    <t>9404.129/23</t>
  </si>
  <si>
    <t>2320.01.0017148/2023-82</t>
  </si>
  <si>
    <t>Raony Amorim Coelho - ME</t>
  </si>
  <si>
    <t>Prestação de Serviço de  Manutenção preventiva anual e corretiva das subestações de energia elétrica - Hemocentro Regional de Uberlândia LOTE 02.</t>
  </si>
  <si>
    <t>UDI.GAD</t>
  </si>
  <si>
    <t>9346.729/22</t>
  </si>
  <si>
    <t>2320.01.0008812/2022-20</t>
  </si>
  <si>
    <t>Sapra Landauer Serviço de Assessoria e Proteção Radiológica Ltda.</t>
  </si>
  <si>
    <t>Prestação de serviço de monitoramento da radiação ionizante emitida no processo de irradiação de bolsas de sangue e hemocomponentes no contexto da segurança radiológica dos operadores e do quadro funcional do Hemocentro de Belo Horizonte da Fundação Hemominas.</t>
  </si>
  <si>
    <t>Larissa Inês Gomes Dau</t>
  </si>
  <si>
    <t>9442.148/24</t>
  </si>
  <si>
    <t>2320.01.0009526/2024-39</t>
  </si>
  <si>
    <t>Aquisição de lanche para o doador de sangue em complementação ao lanche seco (lote 01) e Aquisição de lanche para a Semana Nacional do Doador Voluntário de Sangue para o Hemonúcleo de Diamantina (Lote 02).</t>
  </si>
  <si>
    <t>DIA.GAD</t>
  </si>
  <si>
    <t>Alessandra Cristina Menezes Frattezi Santos</t>
  </si>
  <si>
    <t>9349.208/22</t>
  </si>
  <si>
    <t>2320.01.0008703/2022-53</t>
  </si>
  <si>
    <t>Selecionata Indústria de Alimentos Ltda.</t>
  </si>
  <si>
    <t>Prestação de serviço de fornecimento de sanduíches naturais, de sabores diversos, com o refrigerador em comodato.</t>
  </si>
  <si>
    <t>HBH.A.SGS.COP</t>
  </si>
  <si>
    <t>Nilza de melo Pereira</t>
  </si>
  <si>
    <t>9374.636/23</t>
  </si>
  <si>
    <t>2320.01.0015931/2021-64</t>
  </si>
  <si>
    <t>Prestação de serviço de coleta, transporte, tratamento e disposição final ambientalmente correta dos resíduos resultantes de lâmpadas LED tubulares e de bulbo difusor, fluorescentes tubulares e compactas, com vapor de mercúrio e/ou demais componentes tóxicos, queimadas ou quebradas, e seus fragmentos de vidros, gerados pelas unidades da Fundação Hemominas.</t>
  </si>
  <si>
    <t>9433.853/24</t>
  </si>
  <si>
    <t>2320.01.0013038/2023-84</t>
  </si>
  <si>
    <t>SIEMENS HEALTHCARE DIAGNÓSTICOS LTDA.</t>
  </si>
  <si>
    <t>Aquisição de reagentes para testes de coagulação com sistema analítico em comodato.</t>
  </si>
  <si>
    <t>9417.866/24</t>
  </si>
  <si>
    <t>2320.01.0001379/2024-12</t>
  </si>
  <si>
    <t>SIMPRESS COMERCIO LOCACAO E SERVICOS LTDA</t>
  </si>
  <si>
    <t>contratação de serviços de outsourcing de impressão, sob demanda, futura e eventual, conforme especificações, exigências e quantidades estimadas.</t>
  </si>
  <si>
    <t xml:space="preserve"> Ademar José Vieira</t>
  </si>
  <si>
    <t>9400.372/23</t>
  </si>
  <si>
    <t>2320.01.0010892/2021-26</t>
  </si>
  <si>
    <t>Sofis Informática Ltda</t>
  </si>
  <si>
    <t>Prestação de serviço de implantação de Software de Gestão Laboratorial.</t>
  </si>
  <si>
    <t>TEC                                  CETEBIO                        I.GTC / I.GTC.ADS</t>
  </si>
  <si>
    <t>9470.672/25</t>
  </si>
  <si>
    <t>232001.0002815/2025-37</t>
  </si>
  <si>
    <t>Prestação de serviço de manutenção e suporte dos sistemas de gerenciamento do ciclo do sangue, HEMOTE PLUS.</t>
  </si>
  <si>
    <t>9345.620/22</t>
  </si>
  <si>
    <t>2320.01.0008056/2019-71</t>
  </si>
  <si>
    <t>Sompo Seguros S.A.</t>
  </si>
  <si>
    <t>Prestação de seguro patrimonial.</t>
  </si>
  <si>
    <t>9326.075/22</t>
  </si>
  <si>
    <r>
      <t xml:space="preserve">9326075     </t>
    </r>
    <r>
      <rPr>
        <b/>
        <sz val="10"/>
        <color rgb="FFFF0000"/>
        <rFont val="Arial"/>
        <family val="2"/>
      </rPr>
      <t xml:space="preserve"> 9325354</t>
    </r>
  </si>
  <si>
    <t>2320.01.0012700/2021-98</t>
  </si>
  <si>
    <t>Spectrolab Tecnologia Científica Ltda.</t>
  </si>
  <si>
    <t>Prestação de serviço de manutenção e reparos nos equipamentos Cryoextra e Cryoplus4.</t>
  </si>
  <si>
    <t>9408.851/24</t>
  </si>
  <si>
    <t>2320.01.0005830/2023-21</t>
  </si>
  <si>
    <t>Prestação de serviços de manutenção em freezers de congelamento e armazenamento de células.</t>
  </si>
  <si>
    <t>9441.585/24</t>
  </si>
  <si>
    <t>2320.01.0005624/2024-51</t>
  </si>
  <si>
    <t>Speedlabor Diagnósticos Ltda - EPP.</t>
  </si>
  <si>
    <t>Aquisição de sistema analítico completo, com equipamento em comodato e reagentes para identificação e quantificação de hemoglobinas "anormais".</t>
  </si>
  <si>
    <t>9368.352/23</t>
  </si>
  <si>
    <t>2320.01.0004495/2022-82</t>
  </si>
  <si>
    <t>Tecnogera - Locação e Transformação de Energia S/A</t>
  </si>
  <si>
    <t>Locação de equipamentos de geração e distribuição de energia.</t>
  </si>
  <si>
    <t>2320.01.0011899/2025-82</t>
  </si>
  <si>
    <t>Locação de equipamentos para realização de procedimentos de coleta por Aférese de plaquetas e de hemácias.</t>
  </si>
  <si>
    <t>9470.326/25</t>
  </si>
  <si>
    <t>2320.01.0007809/2024-32</t>
  </si>
  <si>
    <t>Tesla Instalações Elétricas Ltda.</t>
  </si>
  <si>
    <t>Prestação de serviços de reforma das instalações elétricas das Unidades de Uberaba e Juiz de Fora.</t>
  </si>
  <si>
    <t>9429.660/24</t>
  </si>
  <si>
    <t>2320.01.0012627/2023-26</t>
  </si>
  <si>
    <t>Ticket Gestão em Manutenção EZC S/A.</t>
  </si>
  <si>
    <t>Serviço de gestão e manutenção preventiva e corretiva da frota de veículos.</t>
  </si>
  <si>
    <t>9456.372/25</t>
  </si>
  <si>
    <t>2320.01.0001113/2025-13</t>
  </si>
  <si>
    <t>Tim S.A.</t>
  </si>
  <si>
    <t>Serviço Móvel Pessoal (SMP), englobando tráfego de dados e acesso à Internet, serviços telefônicos Modalidade Locais, Modalidade Longa Distância Nacional, para ligações exclusivamente originadas dos terminais móveis di Plano Corporativo, e fornecimento dos equipamentos necessários.</t>
  </si>
  <si>
    <t>9261.685/20</t>
  </si>
  <si>
    <t>2320.01.0013764/2020-85</t>
  </si>
  <si>
    <r>
      <t xml:space="preserve">Transat Telecomunicações Via Satélite Eireli - </t>
    </r>
    <r>
      <rPr>
        <b/>
        <sz val="10"/>
        <color rgb="FFFF0000"/>
        <rFont val="Arial"/>
        <family val="2"/>
      </rPr>
      <t>(Contrato corporativo)</t>
    </r>
  </si>
  <si>
    <t>Contratação de serviços de telecomunicações necessários à implantação, operação, manutenção e gerenciamento de Rede IP Multisserviços abrangendo os Municípios do Estado de Minas Gerais, Lote 04.</t>
  </si>
  <si>
    <t>9447.336/25</t>
  </si>
  <si>
    <t>2320.01.0011124/2025-55</t>
  </si>
  <si>
    <t>TSS Serviços Técnicos Ltda</t>
  </si>
  <si>
    <t>Prestação de serviços técnicos de manutenção preventiva mensal e manutenção corretiva ilimitada, sob demanda, dos equipamentos de ar condicionado da Unidade de Coleta e Transfusão ESTAÇÃO BH.</t>
  </si>
  <si>
    <t>UL Química e Científica Ltda</t>
  </si>
  <si>
    <t>2320.01.0004077/2024-13</t>
  </si>
  <si>
    <t>Veolia Water Technologies Brasil Ltda</t>
  </si>
  <si>
    <t>Prestação de Serviço de locação de sistema de purificação de água</t>
  </si>
  <si>
    <t>9443.594/24</t>
  </si>
  <si>
    <t>2320.01.0013220/2024-17</t>
  </si>
  <si>
    <r>
      <t xml:space="preserve">Vibra Energia  S.A                                           </t>
    </r>
    <r>
      <rPr>
        <b/>
        <sz val="10"/>
        <color rgb="FFFF0000"/>
        <rFont val="Arial"/>
        <family val="2"/>
      </rPr>
      <t>(Contrato Corporativo)</t>
    </r>
  </si>
  <si>
    <t>Fornecimento de combustível (gasolina comum, óleo diesel subtipo S-10 e álcool automotivo/etanol hidratado) nos postos de abastecimento que compõem a rede de postos próprios do Estado de Minas Gerais.</t>
  </si>
  <si>
    <t>9445.722/24</t>
  </si>
  <si>
    <t>2320.01.0014970/2024-06</t>
  </si>
  <si>
    <t>Voetur Turismo e Representações Ltda.</t>
  </si>
  <si>
    <t>Compra de passagens aéreas e rodoviárias.</t>
  </si>
  <si>
    <t>Dorian Daisy Sislan dos Santos Coelho</t>
  </si>
  <si>
    <t>9472.311/25</t>
  </si>
  <si>
    <t>2320.01.0001050/2025-65</t>
  </si>
  <si>
    <t>Vyttra Diagnósticos S.A</t>
  </si>
  <si>
    <t>Aquisição de sistema analítico completo, com reagentes de hemograma e reticulócitos e equipamento em comodato</t>
  </si>
  <si>
    <t>9424.417/24</t>
  </si>
  <si>
    <t>2320.01.0010469/2023-92</t>
  </si>
  <si>
    <t>WF Tecnologia CientÍfica Ltda</t>
  </si>
  <si>
    <t xml:space="preserve"> Prestação de serviços de Manutenção Preventiva Mensal/corretivas necessárias para as 2(duas) Câmaras Frigoríficas +4C e -30°C</t>
  </si>
  <si>
    <t>UDI.GAD                   DGI</t>
  </si>
  <si>
    <t xml:space="preserve"> Renata Léa Silva Souza </t>
  </si>
  <si>
    <t>9447.522/25</t>
  </si>
  <si>
    <t>2320.01.0001006/2024-92</t>
  </si>
  <si>
    <t>Prestação de serviço de manutenção preventiva e calibração semestral, corretivas ilimitadas em Aparelhos Doppler Transcraniano para diagnóstico médico.</t>
  </si>
  <si>
    <t>9471.921/25</t>
  </si>
  <si>
    <t>2320.01.0015508/2024-30</t>
  </si>
  <si>
    <t>Prestação de serviços de manutenção preventiva semestral e manutenção corretiva ilimitada e reparo do vácuo, incluindo todo e qualquer tipo de mão de obra, com o fornecimento de peças, para o Tanque de Armazenamento de Nitrogênio Líquido, marca MVE, modelo Fusion 1526 (MVE)</t>
  </si>
  <si>
    <t>9346.009/22</t>
  </si>
  <si>
    <t>2320.01.0008367/2022-07</t>
  </si>
  <si>
    <t>White Martins Gases Industriais Ltda</t>
  </si>
  <si>
    <t>Aquisição de nitrogênio medicinal liquefeito, com tanque em comodato para o CETEBIO da Fundação Hemominas</t>
  </si>
  <si>
    <t>9412.818/24</t>
  </si>
  <si>
    <t>2320.01.0001243/2023-98</t>
  </si>
  <si>
    <t>Xertica Brasil Ltda</t>
  </si>
  <si>
    <t>Prestação de serviço especializado em desenvolvimento de sistemas de informação para viabilização de projeto de robô captador de doadores.</t>
  </si>
  <si>
    <t>André Luiz Pereira</t>
  </si>
  <si>
    <t>9294.644/21</t>
  </si>
  <si>
    <t>2320.01.0013617/2021-74</t>
  </si>
  <si>
    <t>ZAP MUSIC E DEDETIZADORA LTDA</t>
  </si>
  <si>
    <t>Prestação de serviço de  limpeza e tratamento de caixas de água e reservatórios (Lotes 03 e 06).</t>
  </si>
  <si>
    <t>Márcia Regina Luis (Lote 03)                                Gulliver Fabrício Vieira Rocha (Lote 06)</t>
  </si>
  <si>
    <t>Maria Cristina Gomes de Araújo Botelho               Maria José Moreira</t>
  </si>
  <si>
    <t>I.GTC.ADS / I.GTC</t>
  </si>
  <si>
    <t>T.GCQ / DGI.ENC</t>
  </si>
  <si>
    <t>T.GSA / T.GSA.SUP</t>
  </si>
  <si>
    <t>TEC /I.GTC.ADS</t>
  </si>
  <si>
    <t>JFO.A.MAT / GOV.A.MAT /  I.GIF.MPR</t>
  </si>
  <si>
    <t>GAD.HBH / HBH.GTE</t>
  </si>
  <si>
    <t>T.GLA / T.GLA.HLA</t>
  </si>
  <si>
    <t>Panificação Betel Ltda</t>
  </si>
  <si>
    <t>2320.01.0006980/2025-05</t>
  </si>
  <si>
    <t>9479.357/25</t>
  </si>
  <si>
    <t>Prestação de serviços de fornecimento de lanche para os doadores de sangue do Hemocentro Regional de Governador Valadares (Lote 01).</t>
  </si>
  <si>
    <t>9480.390/25</t>
  </si>
  <si>
    <t>2320.01.0011983/2025-45</t>
  </si>
  <si>
    <t>Locação de equipamentos de hemoterapia, com prestação de serviços de manutenção, preventiva, corretiva e calibração (Lote 01 e Lote 02).</t>
  </si>
  <si>
    <t>9480.536/25</t>
  </si>
  <si>
    <t>22320.01.0014377/2025-09</t>
  </si>
  <si>
    <t>Contratação de prestação de serviços de manutenção e reparos em equipamentos e materiais de laboratório (lote 02, 03 e 04).</t>
  </si>
  <si>
    <t>9480.463/25</t>
  </si>
  <si>
    <t>2320.01.0010263/2025-22</t>
  </si>
  <si>
    <t>Biohealth Comércio e Importação de Equipamentos e Produtos Médicos Ltda</t>
  </si>
  <si>
    <t>Aquisição de cânula uso laboratório</t>
  </si>
  <si>
    <t>Victor Adler Oliveira</t>
  </si>
  <si>
    <t>9440.672/24</t>
  </si>
  <si>
    <t>2320.01.0007173/2024-35</t>
  </si>
  <si>
    <t>CEI - Comércio, Exportação e Importação de Materiais Médicos Ltda.</t>
  </si>
  <si>
    <t>Aquisição de dispositivo estéril para transferência de componentes sanguíneos - Polling Set.</t>
  </si>
  <si>
    <t>2320.01.0015058/2025-52</t>
  </si>
  <si>
    <t>9459.853/25</t>
  </si>
  <si>
    <t>BRASIL TECPAR SERVIÇOS DE TELECOMUNICAÇÕES S.A</t>
  </si>
  <si>
    <t>Fabrine Juliana Fabricio Costa / Emanuel Camilo de Oliveira</t>
  </si>
  <si>
    <t>9459.845/25</t>
  </si>
  <si>
    <t>2320.01.0014885/2025-67</t>
  </si>
  <si>
    <t>Contratação de serviços de telecomunicações necessários à implantação, operação, manutenção e gerenciamento de Rede IP Multiserviços, de serviços de valor adicionado e de serviço de trânsito e acesso à internet, além de fornecimento de informações para a administração pública (lote 01), visando atender os Órgãos e Entidades Anuentes.</t>
  </si>
  <si>
    <t>Contratação de serviços de telecomunicações necessários à implantação, operação, manutenção e gerenciamento de rede IP Multiserviços, de serviços de valor adicionado e de serviço de trânsito e acesso à internet, além de fornecimento de informações para a administração pública (lote 12), visando atender os Órgãos e Entidades Anuentes.</t>
  </si>
  <si>
    <t>9459.848/25</t>
  </si>
  <si>
    <t>2320.01.0015052/2025-20</t>
  </si>
  <si>
    <t>Vogel Soluções em Telecomunicações e Informática S.A</t>
  </si>
  <si>
    <t>Contratação de serviços de telecomunicações necessários à implantação, operação, manutenção e gerenciamento de Rede IP Multiserviços, de serviços de valor adicionado e de serviço de trânsito e acesso à internet, além de fornecimento de informações para a administração pública (lote 06), visando atender os Órgãos e Entidades Anuentes.</t>
  </si>
  <si>
    <t>9459.850/25</t>
  </si>
  <si>
    <t>2320.01.0015055/2025-36</t>
  </si>
  <si>
    <t>American Tower do Brasil - Comunicação Multimídia Ltda.</t>
  </si>
  <si>
    <t>Contratação de serviços de telecomunicações necessários à implantação, operação, manutenção e gerenciamento de rede IP Multiserviços, de serviços de valor adicionado e de serviço de trânsito e acesso à internet, além de fornecimento de informações para a administração pública (lote 07 e 09), visando atender os Órgãos e Entidades Anuentes.</t>
  </si>
  <si>
    <t>9459.851/25</t>
  </si>
  <si>
    <t>2320.01.0015056/2025-09</t>
  </si>
  <si>
    <t>Sempre Telecomunicações Ltda.</t>
  </si>
  <si>
    <t>Contratação de serviços de telecomunicações necessários à implantação, operação, manutenção e gerenciamento de rede IP Multiserviços, de serviços de valor adicionado e de serviço de trânsito e acesso à internet, além de fornecimento de informações para a administração pública (lote 08 e 10), visando atender os Órgãos e Entidades Anuentes.</t>
  </si>
  <si>
    <t>9459.852/25</t>
  </si>
  <si>
    <t>2320.01.0015057/2025-79</t>
  </si>
  <si>
    <t>SITELBRA - Sistema de Telecomunicações do Brasil Ltda.</t>
  </si>
  <si>
    <t>Contratação de serviços de telecomunicações necessários à implantação, operação, manutenção e gerenciamento de rede IP Multiserviços, de serviços de valor adicionado e de serviço de trânsito e acesso à internet, além de fornecimento de informações para a administração pública (lote 11), visando atender os Órgãos e Entidades Anuentes.</t>
  </si>
  <si>
    <t>9459.854/25</t>
  </si>
  <si>
    <t>2320.01.0015060/2025-95</t>
  </si>
  <si>
    <t>Pulsar Brasil Telecomunicações S.A.</t>
  </si>
  <si>
    <t>Contratação de serviços de telecomunicações necessários à implantação, operação, manutenção e gerenciamento de rede IP Multiserviços, de serviços de valor adicionado e de serviço de trânsito e acesso à internet, além de fornecimento de informações para a administração pública (lote 14), visando atender os Órgãos e Entidades Anuentes.</t>
  </si>
  <si>
    <t>9481.159/25</t>
  </si>
  <si>
    <t>2320.01.0009365/2024-21</t>
  </si>
  <si>
    <t>Cristina Panificações Ltda.</t>
  </si>
  <si>
    <t>Prestação de serviços de lanches para o doador de sangue de Patos de Minas.</t>
  </si>
  <si>
    <t>9481.268/25</t>
  </si>
  <si>
    <t>2320.01.0005864/2025-67</t>
  </si>
  <si>
    <t>GX Assessoria e Consultoria de Licitações Ltda</t>
  </si>
  <si>
    <t>DIV.GAD</t>
  </si>
  <si>
    <t>9481.461/25</t>
  </si>
  <si>
    <t>2320.01.0001175/2025-85</t>
  </si>
  <si>
    <t>Aquisição de tampa uso laboratório (Lote 02).</t>
  </si>
  <si>
    <t>G.GLQ.ADM / T.GLA</t>
  </si>
  <si>
    <t>Saraiva Corrêa Organizações Ltda.</t>
  </si>
  <si>
    <t>Jacqueline Kelly Peixoto</t>
  </si>
  <si>
    <t>2320.01.0008907/2025-65</t>
  </si>
  <si>
    <t>9481.854/25</t>
  </si>
  <si>
    <t>Aquisição de lanceta descartável.</t>
  </si>
  <si>
    <t>Ronaldo Machado Silva</t>
  </si>
  <si>
    <t>LBF Comércio e Serviços Ltda</t>
  </si>
  <si>
    <t>2320.01.0015817/2025-26</t>
  </si>
  <si>
    <t>9481.926/25</t>
  </si>
  <si>
    <t>Maurício Colombini Martins</t>
  </si>
  <si>
    <t>9481.974/25</t>
  </si>
  <si>
    <t>2320.01.0015815/2025-80</t>
  </si>
  <si>
    <t>Compra de anticorpos (lote 01).</t>
  </si>
  <si>
    <t>Prestação de serviços de outsourcing de impressão.</t>
  </si>
  <si>
    <t>9482.009/25</t>
  </si>
  <si>
    <t>2320.01.0009587/2025-38</t>
  </si>
  <si>
    <t>Iara Simões Xavier</t>
  </si>
  <si>
    <t>9482.020/25</t>
  </si>
  <si>
    <t>2320.01.0015891/2025-65</t>
  </si>
  <si>
    <t>Aquisição de reagentes para testes imunohematológicos (Lotes 02 e 05).</t>
  </si>
  <si>
    <t>Ariane Ribeiro da Silva</t>
  </si>
  <si>
    <t>PRODEMGE - INF. 5333.00</t>
  </si>
  <si>
    <t>9481.582/25</t>
  </si>
  <si>
    <t>Prestação de serviços de informática que deve ser executado conforme condições insertas na proposta comercial e termo de referência que, independentemente de transcrição, integram este contrato.</t>
  </si>
  <si>
    <t>9482.080/25</t>
  </si>
  <si>
    <t>2320.01.0005424/2025-16</t>
  </si>
  <si>
    <t>Padaria e Confeitaria da Praça Ltda</t>
  </si>
  <si>
    <t>Prestação de serviços de fornecimento de lanches preparados por terceiros.</t>
  </si>
  <si>
    <t>9483.072/25</t>
  </si>
  <si>
    <t>2320.01.0016094/2025-16</t>
  </si>
  <si>
    <t>Aquisição de reagentes para testes imunohematológicos (Lote 06).</t>
  </si>
  <si>
    <t>MA Sandoval LTDA</t>
  </si>
  <si>
    <t>Aquisição de reagentes para testes imunohematológicos (Lotes 03 e 04),</t>
  </si>
  <si>
    <t>9483.073/25</t>
  </si>
  <si>
    <t>9483.051/25</t>
  </si>
  <si>
    <t>Aquisição de reagentes para testes imunohematologicos (Lote 01).</t>
  </si>
  <si>
    <t>9483.096/25</t>
  </si>
  <si>
    <t>2320.01.0004608/2025-29</t>
  </si>
  <si>
    <t>AACP  Serviço Ambiental Ltda</t>
  </si>
  <si>
    <t>Prestação de serviços de análise da qualidade da água da edificação do Hemocentro Regional de Uberaba da Fundação Hemominas.</t>
  </si>
  <si>
    <t>URA.GAD</t>
  </si>
  <si>
    <t>Maria Luíza Pinheiro</t>
  </si>
  <si>
    <t>9483.915/25</t>
  </si>
  <si>
    <t>2320.01.0011596/2025-18</t>
  </si>
  <si>
    <t>CENTERLAB - Central de Artigos Para Laboratórios</t>
  </si>
  <si>
    <t>Compra de reagente dosagem de proteína.</t>
  </si>
  <si>
    <t>9484.054/25</t>
  </si>
  <si>
    <t>2320.01.0016050/2025-40</t>
  </si>
  <si>
    <t>Cellco Biotec do Brasil Ltda.</t>
  </si>
  <si>
    <t>Aquisição de reagentes para testes imunohematológicos (Lotes 09, 10, 15 e 16).</t>
  </si>
  <si>
    <t>9484.136/25</t>
  </si>
  <si>
    <t>2320.01.0016302/2025-26</t>
  </si>
  <si>
    <t>Aquisição de gêneros alimentícios para o doador de sangue de Uberlândia (Lote 02).</t>
  </si>
  <si>
    <t>UDI.GAD      GAD.MÇU</t>
  </si>
  <si>
    <t>João Victor Ferreira Santos</t>
  </si>
  <si>
    <t>Patrícia Santos de Almeida Fernandes</t>
  </si>
  <si>
    <t>2320.01.0016275/2025-76</t>
  </si>
  <si>
    <t>9483.939/25</t>
  </si>
  <si>
    <t>Prestação de serviços de desinsetização e desratização (Lotes 06, 07, 14 e 16).</t>
  </si>
  <si>
    <t>9483.932/25</t>
  </si>
  <si>
    <t>2320.01.0016237/2025-35</t>
  </si>
  <si>
    <t>Prestação de serviços de desinsetização e desratização (Lotes 01, 04, 05, 08, 09 e 12).</t>
  </si>
  <si>
    <t>2320.01.0016217/2025-90</t>
  </si>
  <si>
    <t>G.GLQ.ADM / HBH.T.LHEM</t>
  </si>
  <si>
    <t>Dedetizadora Itabirito Ltda.</t>
  </si>
  <si>
    <t>9483.937/25</t>
  </si>
  <si>
    <t>2320.01.0016259/2025-23</t>
  </si>
  <si>
    <t>Prestação de serviços de desinsetização e desratização (Lotes 02, 03, 10, 13 e 15).</t>
  </si>
  <si>
    <t>2320.01.0001373/2025-74</t>
  </si>
  <si>
    <t>9483.074/25</t>
  </si>
  <si>
    <t>2320.01.0008329/2025-54</t>
  </si>
  <si>
    <t>Lidiane Barbosa Vilela</t>
  </si>
  <si>
    <t>9483.043/25</t>
  </si>
  <si>
    <t>2320.01.0016087/2025-11</t>
  </si>
  <si>
    <t>Aquisição de reagentes para testes imunohematológicos (Lotes 11,12 e 13).</t>
  </si>
  <si>
    <t>D Gusto Pães e Rotisseria Ltda ME</t>
  </si>
  <si>
    <t>9484.285/25</t>
  </si>
  <si>
    <t>2320.01.0016379/2025-81</t>
  </si>
  <si>
    <t>Fornecimento de gêneros alimentícios para o doador de sangue de Uberândia (Lotes 03 e 04).</t>
  </si>
  <si>
    <t>9484.351/25</t>
  </si>
  <si>
    <t>2320.01.0007390/2025-90</t>
  </si>
  <si>
    <t>Prestação de serviçoss de lanche para os doadores de sangue do Hemonúcleo de Ponte Nova (Lotes 01, 02 e 03).</t>
  </si>
  <si>
    <t>Gabriela Oliveira Ribeiro Caldas ME</t>
  </si>
  <si>
    <t>9484.348/25</t>
  </si>
  <si>
    <t>2320.01.0016399/2025-26</t>
  </si>
  <si>
    <t>Prestação de serviços de desinsetização e desratização (Loe 11).</t>
  </si>
  <si>
    <t>Raphael Bastos Florentino</t>
  </si>
  <si>
    <t>Márcia Regina Luis Victor Valente Campos              Denise do Socorro Guimarães           Marco Paulo Dias Canabrava</t>
  </si>
  <si>
    <t>Alessandra Cristina Menezes Frattezi Santos                   Nilba Valéria Pinheiro de Oliveira             João dos Reis Pagliuso           Marcelo Fabri Leandro              Adauto Rocha dos Santos</t>
  </si>
  <si>
    <t>Nilza de Melo Pereira Hamilton Silva    Dennis de Oliveira Sípoli                       Ana Lúcia Fernandes Miranda Cristina de Freitas Torres Maria Lúcia Soares de Moura Rosângela Freitas de Souza Bruno Sousa Macedo Maria Goreth Oliveira Sobreira              Daniel Nascimento Salgado              Heleno de Lima Marques</t>
  </si>
  <si>
    <t>20/11/2024</t>
  </si>
  <si>
    <t>9486.623/25</t>
  </si>
  <si>
    <t>Energisa Minas Rio - Distribuidora de Energia S.A.</t>
  </si>
  <si>
    <t>Prestação de serviços de fornecimento de energia elétrica para o Hemonúcleo de Manhuaçu.</t>
  </si>
  <si>
    <t>Amazônia Indústria e Comércio Ltda.</t>
  </si>
  <si>
    <t>9488.022/25</t>
  </si>
  <si>
    <t>2320.01.0017299/2025-73</t>
  </si>
  <si>
    <t>Aquisiição de biscoito cookie.</t>
  </si>
  <si>
    <t>G.GLQ.ADM         T.GSA.SUP</t>
  </si>
  <si>
    <t>9488.036/25</t>
  </si>
  <si>
    <t>2320.01.0003458/2025-39</t>
  </si>
  <si>
    <t>DCA Manutenção de Elevadores Ltda. - ME</t>
  </si>
  <si>
    <t>9486.894/25</t>
  </si>
  <si>
    <t>2320.01.0010100/2025-58</t>
  </si>
  <si>
    <t>Prestação de serviços de manutenção preventiva e corretiva em elevador do Hemocentro Regional de Montes Claros.</t>
  </si>
  <si>
    <t>Adelvanio Francisco Lara - ME</t>
  </si>
  <si>
    <t>9486.860/25</t>
  </si>
  <si>
    <t>2320.01.0001606/2025-88</t>
  </si>
  <si>
    <t>Prestação de serviços de lanche para os doadores de sangue do Hemocentro Regional de Passos.</t>
  </si>
  <si>
    <t>PAS.GAD</t>
  </si>
  <si>
    <t>Tânia Aparecida Piantino</t>
  </si>
  <si>
    <t>Weberson Luiz Mariano</t>
  </si>
  <si>
    <t>Brasoftware Informática Ltda.</t>
  </si>
  <si>
    <t>2320.01.0014479/2025-68</t>
  </si>
  <si>
    <t>9486.895/25</t>
  </si>
  <si>
    <t>Compra Central - Licenças Microsoft</t>
  </si>
  <si>
    <t>9488.034/25</t>
  </si>
  <si>
    <t>2320.01.0006027/2025-31</t>
  </si>
  <si>
    <t>Prestação de seviços de engenharia/arrquitetura para realizar reforma do prédio do Hemocentro de Uberlândia.</t>
  </si>
  <si>
    <t>Luciano Magalhães Chaves</t>
  </si>
  <si>
    <t>Áudio Mister Mix Ltda.</t>
  </si>
  <si>
    <t>2320.01.0006275/2025-28</t>
  </si>
  <si>
    <t>9489.138/25</t>
  </si>
  <si>
    <t>Pretação de serviços de movimentação de dois analisadores PK 7300.</t>
  </si>
  <si>
    <t>2320.01.0017594/2025-62</t>
  </si>
  <si>
    <t>9490.295/25</t>
  </si>
  <si>
    <t>Aquisição de insumos médicos hospitalares (Lote 06).</t>
  </si>
  <si>
    <t>9489.279/25</t>
  </si>
  <si>
    <t>2320.01.0017583/2025-68</t>
  </si>
  <si>
    <t>DCB Distribuidora Cirúrgica Ltda.</t>
  </si>
  <si>
    <t>Aquisição de insumos médicos hospitalares (Lote 05).</t>
  </si>
  <si>
    <t>Fornecimento de lanches prontos e preparados por terceiros, prestados por pessoa jurídica (Lote 01).</t>
  </si>
  <si>
    <t>9490.818/25</t>
  </si>
  <si>
    <t>2320.01.0001595/2025-94</t>
  </si>
  <si>
    <t>Sameh Soluções Hospitalares Ltda</t>
  </si>
  <si>
    <t>Aquisição de agulha múltipla para coleta à vácuo.</t>
  </si>
  <si>
    <t>Anna Luiza Leandro Fernandes Moreira</t>
  </si>
  <si>
    <t>B &amp; F Lavagem Automotiva e Predial Ltda.</t>
  </si>
  <si>
    <t>2320.01.0005897/2025-49</t>
  </si>
  <si>
    <t>9492.113/25</t>
  </si>
  <si>
    <t>Prestação de serviços de higienização e limpeza de veículos.</t>
  </si>
  <si>
    <t>Roger Cássio Neves de Aguiar</t>
  </si>
  <si>
    <t>2320.01.0005681/2025-61</t>
  </si>
  <si>
    <t>9492.001/25</t>
  </si>
  <si>
    <t>Prestação de serviços de monitoramento da qualidade do ar das áreas climatizadas do Hemocentro Regional de Juiz de Fora,</t>
  </si>
  <si>
    <r>
      <t xml:space="preserve">9409714             </t>
    </r>
    <r>
      <rPr>
        <b/>
        <sz val="10"/>
        <color rgb="FFFF0000"/>
        <rFont val="Arial"/>
        <family val="2"/>
      </rPr>
      <t>9401699</t>
    </r>
    <r>
      <rPr>
        <sz val="10"/>
        <color theme="1"/>
        <rFont val="Arial"/>
        <family val="2"/>
      </rPr>
      <t xml:space="preserve">        </t>
    </r>
    <r>
      <rPr>
        <b/>
        <sz val="8"/>
        <color rgb="FFFF0000"/>
        <rFont val="Arial"/>
        <family val="2"/>
      </rPr>
      <t>(n° válido no SEI)</t>
    </r>
  </si>
  <si>
    <r>
      <t xml:space="preserve">9409.714/24 </t>
    </r>
    <r>
      <rPr>
        <b/>
        <sz val="10"/>
        <color rgb="FFFF0000"/>
        <rFont val="Arial"/>
        <family val="2"/>
      </rPr>
      <t>9401.699/23</t>
    </r>
    <r>
      <rPr>
        <sz val="10"/>
        <color theme="1"/>
        <rFont val="Arial"/>
        <family val="2"/>
      </rPr>
      <t xml:space="preserve">    </t>
    </r>
    <r>
      <rPr>
        <b/>
        <sz val="8"/>
        <color rgb="FFFF0000"/>
        <rFont val="Arial"/>
        <family val="2"/>
      </rPr>
      <t>(n° válido no SEI</t>
    </r>
    <r>
      <rPr>
        <sz val="10"/>
        <color rgb="FFFF0000"/>
        <rFont val="Arial"/>
        <family val="2"/>
      </rPr>
      <t>)</t>
    </r>
  </si>
  <si>
    <t>9484.063/25</t>
  </si>
  <si>
    <t>GOV.A.COM / GOV.A.MAT</t>
  </si>
  <si>
    <t>GOV.A.COM           GOV.A.MAT</t>
  </si>
  <si>
    <t>CETEBIO  DGI.ENC</t>
  </si>
  <si>
    <t>9493.095/25</t>
  </si>
  <si>
    <t>2320.01.0012298/2024-79</t>
  </si>
  <si>
    <t>Prestação de serviços de fornecimento de refresco pronto para beber, com comodato do equipamento, aos doadores de sangue do Hemocentro de Montes Claros.</t>
  </si>
  <si>
    <t>Renata Samantha Martins Blasco</t>
  </si>
  <si>
    <t>2320.01.0006918/2025-30</t>
  </si>
  <si>
    <t>Contratação de serviços técnicos de manutenção preventiva semestral, manutenção corretiva ilimitada, incluindo todo e qualquer tipo de mão de obra com o fornecimento de peças, necessários ao perfeito funcionamento e conservação de 01 (um) Analisador Automático de Células Sanguíneas, marca Sysmex XN 1000</t>
  </si>
  <si>
    <t>9437.154/25</t>
  </si>
  <si>
    <t>9493.101/26</t>
  </si>
  <si>
    <t> 2320.01.0005700/2025-33</t>
  </si>
  <si>
    <t>9493.120/26</t>
  </si>
  <si>
    <t>Felipe Garabini
Antunes</t>
  </si>
  <si>
    <t>9493.150/26</t>
  </si>
  <si>
    <t>2320.01.0010388/2025-42</t>
  </si>
  <si>
    <t>ABC Empreendimentos Segurança e Incêndio ltda</t>
  </si>
  <si>
    <t>9493.215/2026</t>
  </si>
  <si>
    <t>2320.01.0012716/2025-42</t>
  </si>
  <si>
    <t>Compra de reagentes e prestação de serviços de manutenção corretiva com fornecimento de peças, preventiva e calibração dos contadores hematológicos ABX Micros 60 da Fundação Hemominas - Unidades: JFO, MOC, GOV. UDI, URA e Belo Horizonte.</t>
  </si>
  <si>
    <t>Alexander Lúcio de Sá Araújo</t>
  </si>
  <si>
    <t>Victor Valente Campos/Deivandro Lessa</t>
  </si>
  <si>
    <t>André Meireles Fontes/Bruno Sousa Macedo</t>
  </si>
  <si>
    <t>2320.01.0011109/2024-75</t>
  </si>
  <si>
    <t>9493.222/26</t>
  </si>
  <si>
    <t>2320.01.0016092/2025-70</t>
  </si>
  <si>
    <t>2320.01.0016394/2025-64</t>
  </si>
  <si>
    <t>Compra de insumos para criopreservação de células da medula óssea: bolsa de transferência 600ml / meio de cultura metilcelulose.</t>
  </si>
  <si>
    <t>Marcia Cristina de Almeida</t>
  </si>
  <si>
    <t>2320.01.0008039/2024-30</t>
  </si>
  <si>
    <t>9493.151/2026</t>
  </si>
  <si>
    <r>
      <t>Thiago Euzébio dos Santo</t>
    </r>
    <r>
      <rPr>
        <b/>
        <sz val="10"/>
        <color rgb="FF000000"/>
        <rFont val="Arial"/>
        <family val="2"/>
      </rPr>
      <t>s</t>
    </r>
  </si>
  <si>
    <t>Rafael Gomes dos Santos</t>
  </si>
  <si>
    <t>9493.209/2026</t>
  </si>
  <si>
    <t>2320.01.0015330/2025-80</t>
  </si>
  <si>
    <t>2320.01.0017252/2025-81</t>
  </si>
  <si>
    <t>9493.404/2026</t>
  </si>
  <si>
    <t>T.GSA.SUP</t>
  </si>
  <si>
    <t>Maria José Souza Trancoso</t>
  </si>
  <si>
    <t>2320.01.0011734/2025-75</t>
  </si>
  <si>
    <t>9493.548/26</t>
  </si>
  <si>
    <t>2320.01.0001531/2026-73</t>
  </si>
  <si>
    <t>Souza Tech Service Ltda.</t>
  </si>
  <si>
    <t>Prestação de serviços manutenção preventiva e corretiva em sistema predial civil, elétrico, hidráulico, eletromecânico e de ar condicionado na Unidade de Juiz de fora.</t>
  </si>
  <si>
    <r>
      <t xml:space="preserve">03/02/2036 </t>
    </r>
    <r>
      <rPr>
        <b/>
        <sz val="10"/>
        <color rgb="FFFF0000"/>
        <rFont val="Arial"/>
        <family val="2"/>
      </rPr>
      <t>(LOTE 01)</t>
    </r>
    <r>
      <rPr>
        <b/>
        <sz val="10"/>
        <color theme="1"/>
        <rFont val="Arial"/>
        <family val="2"/>
      </rPr>
      <t xml:space="preserve"> 03/02/2027 </t>
    </r>
    <r>
      <rPr>
        <b/>
        <sz val="10"/>
        <color rgb="FFFF0000"/>
        <rFont val="Arial"/>
        <family val="2"/>
      </rPr>
      <t>(LOTE 02)</t>
    </r>
  </si>
  <si>
    <t>Márcia Cristina de Almeida</t>
  </si>
  <si>
    <t>2320.01.0006324/2025-63</t>
  </si>
  <si>
    <t>9494.484/26</t>
  </si>
  <si>
    <t>2320.01.0002298/2026-25</t>
  </si>
  <si>
    <t>Master Engenharia e Tecnologia Ltda.</t>
  </si>
  <si>
    <t>Prestação de seviços de manutenção preventiva e corretiva em aparelho de ar condicionado, com fornecimento de peças, para as Unidades ADC Av. Brasil, ADC Rua Grão Pará, BET, HJK e EST (Lote 03).</t>
  </si>
  <si>
    <t>JP Cirúrgica Ltda.</t>
  </si>
  <si>
    <t>2320.01.0015633/2025-47</t>
  </si>
  <si>
    <t>9494.509/25</t>
  </si>
  <si>
    <t>Compra de pipetas e tubos</t>
  </si>
  <si>
    <t>9481.293/25</t>
  </si>
  <si>
    <t>2320.01.0001882/2025-08</t>
  </si>
  <si>
    <t>Locação de equipamentos e aquisição de kits para realização de Aférese Terapêutica -Plasmaférese Terapêutica e Leucoaférese Terapêutica.</t>
  </si>
  <si>
    <t>T.AHH</t>
  </si>
  <si>
    <t>9494.479/26</t>
  </si>
  <si>
    <t>2320.01.0013140/2025-40</t>
  </si>
  <si>
    <t>Contratação dos serviços de Auditoria e Assessoramento do Programa de Acreditação AABB/ABHH no Sistema da Qualidade para Serviços de Banco de Sangue e Serviço de Transfusão (Hemocentro de Belo Horizonte) e Serviços de Terapia Celular (Cetebio).</t>
  </si>
  <si>
    <t>Prestação de serviços de manutenção e limpeza de jardins e de corte e/ou poda de árvores, contemplando o replantio com fornecimento de plantas e gramas nas áreas vegetadas do Hemonúcleo de Divinópolis</t>
  </si>
  <si>
    <t>Aquisição de Aquisição de Suco de Frutas Lote 01</t>
  </si>
  <si>
    <t>Contratação de serviços de limpeza e higienização de carpetes e poltronas de auditório.</t>
  </si>
  <si>
    <t>Sabores de Origem Ltda.</t>
  </si>
  <si>
    <t>9493.179/26</t>
  </si>
  <si>
    <t>2320.01.0001178/2026-98</t>
  </si>
  <si>
    <t>Logicron Serviços Ltda.</t>
  </si>
  <si>
    <t>Prestação de serviços instalação de novos equipamentos de ar-condicionado tipo Split (LOTE 2) na Unidade de Juiz de Fora.</t>
  </si>
  <si>
    <t>Izabela Batista Neiva</t>
  </si>
  <si>
    <t>Karen de Lima Prata / Izabela Batista Neiva</t>
  </si>
  <si>
    <t> Compra de solução aditiva para plaquetas</t>
  </si>
  <si>
    <t>Prestação de serviços de manutenção preventiva e corretiva em aparelhos de ar condicionado, com fornecimento de peças, para as unidades CETEBIO Lote 01 e HBH Lote 02</t>
  </si>
  <si>
    <t>Prestação de serviços de manutenção preventiva e corretiva ilimitada em capelas de fluxo laminar, com fornecimento de peças de reposição previstas e não previstas,</t>
  </si>
  <si>
    <t>DATA FINAL DA 1ª VIGÊNCIA</t>
  </si>
  <si>
    <t>VALOR ANUAL</t>
  </si>
  <si>
    <t>Mantiqueira Elevadores Ltda - EPP.</t>
  </si>
  <si>
    <t>2320.01.0013046/2025-56</t>
  </si>
  <si>
    <t>2320.01.0009009/2024-30</t>
  </si>
  <si>
    <t xml:space="preserve"> </t>
  </si>
  <si>
    <t>PRORROGÁVEL? SIM/NÃO</t>
  </si>
  <si>
    <t>DATA DE VIGÊNCIA INICIAL DO CONTRATO</t>
  </si>
  <si>
    <t xml:space="preserve"> PLANILHA DE CONTRATOS DE PRESTAÇÃO DE SERVIÇOS E AQUISIÇÕES DA FUNDAÇÃO HEMOMINAS  </t>
  </si>
  <si>
    <t>23/01/2026</t>
  </si>
  <si>
    <t xml:space="preserve">VALOR MENSAL </t>
  </si>
  <si>
    <t>9496.598/26</t>
  </si>
  <si>
    <t>2320.01.0011640/2025-91</t>
  </si>
  <si>
    <t>Prestação de serviços de execução de mobiliários técnicos, destinados a atender as necessidades estruturais do Núcleo Regional de Ponte Nova.</t>
  </si>
  <si>
    <t>Adryele Lucena de Araújo</t>
  </si>
  <si>
    <t>Renata Botrel de Paula</t>
  </si>
  <si>
    <t>PRODEMGE - INF. 5331.00</t>
  </si>
  <si>
    <t>2320.01.0018450/2025-36</t>
  </si>
  <si>
    <t>9495.736/26</t>
  </si>
  <si>
    <t>Prestação de serviços de tecnologia da informação que deve ser executado conforme condições insertas na proposta comercial e termo de referência que, independentemente de transcrição, integram este contrato.</t>
  </si>
  <si>
    <t>9497.081/26</t>
  </si>
  <si>
    <t>2320.01.0014671/2025-25</t>
  </si>
  <si>
    <t>Compra de soro anti-D IgG.</t>
  </si>
  <si>
    <t>Eduarda Bolina Santos</t>
  </si>
  <si>
    <t>9497.323/26</t>
  </si>
  <si>
    <t>2320.01.0003555/2026-36</t>
  </si>
  <si>
    <t>Aquisição de kits para coleta de células por Aférese.</t>
  </si>
  <si>
    <t>Fabiana Chagas Camargos Piassi</t>
  </si>
  <si>
    <t>Aquisição de suco de 1 L (lote 05).</t>
  </si>
  <si>
    <r>
      <t xml:space="preserve">09/11/2035 </t>
    </r>
    <r>
      <rPr>
        <b/>
        <sz val="10"/>
        <color rgb="FFFF0000"/>
        <rFont val="Arial"/>
        <family val="2"/>
      </rPr>
      <t>(LOTE 01)</t>
    </r>
    <r>
      <rPr>
        <b/>
        <sz val="10"/>
        <color theme="1"/>
        <rFont val="Arial"/>
        <family val="2"/>
      </rPr>
      <t xml:space="preserve">. 09/02/2026 </t>
    </r>
    <r>
      <rPr>
        <b/>
        <sz val="10"/>
        <color rgb="FFFF0000"/>
        <rFont val="Arial"/>
        <family val="2"/>
      </rPr>
      <t>(LOTES 02 E 03)</t>
    </r>
  </si>
  <si>
    <r>
      <t xml:space="preserve">Sim </t>
    </r>
    <r>
      <rPr>
        <b/>
        <sz val="10"/>
        <color rgb="FFFF0000"/>
        <rFont val="Arial"/>
        <family val="2"/>
      </rPr>
      <t xml:space="preserve">(LOTE 01) </t>
    </r>
    <r>
      <rPr>
        <b/>
        <sz val="10"/>
        <rFont val="Arial"/>
        <family val="2"/>
      </rPr>
      <t xml:space="preserve">Não            </t>
    </r>
    <r>
      <rPr>
        <b/>
        <sz val="10"/>
        <color rgb="FFFF0000"/>
        <rFont val="Arial"/>
        <family val="2"/>
      </rPr>
      <t xml:space="preserve"> </t>
    </r>
    <r>
      <rPr>
        <b/>
        <sz val="9"/>
        <color rgb="FFFF0000"/>
        <rFont val="Arial"/>
        <family val="2"/>
      </rPr>
      <t>(Lotes 02 E 03)</t>
    </r>
  </si>
  <si>
    <r>
      <t xml:space="preserve">09/11/2035       </t>
    </r>
    <r>
      <rPr>
        <b/>
        <sz val="8"/>
        <color rgb="FFFF0000"/>
        <rFont val="Arial"/>
        <family val="2"/>
      </rPr>
      <t>(LOTE 01)</t>
    </r>
    <r>
      <rPr>
        <b/>
        <sz val="10"/>
        <color rgb="FFFF0000"/>
        <rFont val="Arial"/>
        <family val="2"/>
      </rPr>
      <t>.</t>
    </r>
    <r>
      <rPr>
        <b/>
        <sz val="10"/>
        <color theme="1"/>
        <rFont val="Arial"/>
        <family val="2"/>
      </rPr>
      <t xml:space="preserve"> 09/02/2026     </t>
    </r>
    <r>
      <rPr>
        <b/>
        <sz val="8"/>
        <color rgb="FFFF0000"/>
        <rFont val="Arial"/>
        <family val="2"/>
      </rPr>
      <t>(LOTES 02 E 03)</t>
    </r>
  </si>
  <si>
    <r>
      <t xml:space="preserve">20/02/2026 </t>
    </r>
    <r>
      <rPr>
        <b/>
        <sz val="9"/>
        <color rgb="FFFF0000"/>
        <rFont val="Arial"/>
        <family val="2"/>
      </rPr>
      <t>(LOTES  02 E 03)</t>
    </r>
    <r>
      <rPr>
        <b/>
        <sz val="10"/>
        <color theme="1"/>
        <rFont val="Arial"/>
        <family val="2"/>
      </rPr>
      <t xml:space="preserve"> 20/11/2026  </t>
    </r>
    <r>
      <rPr>
        <b/>
        <sz val="9"/>
        <color rgb="FFFF0000"/>
        <rFont val="Arial"/>
        <family val="2"/>
      </rPr>
      <t>(LOTE 01)</t>
    </r>
  </si>
  <si>
    <r>
      <t xml:space="preserve"> 20/02/2026  </t>
    </r>
    <r>
      <rPr>
        <b/>
        <sz val="10"/>
        <color rgb="FFFF0000"/>
        <rFont val="Arial"/>
        <family val="2"/>
      </rPr>
      <t xml:space="preserve">(LOTES 02 E 03) </t>
    </r>
    <r>
      <rPr>
        <b/>
        <sz val="10"/>
        <rFont val="Arial"/>
        <family val="2"/>
      </rPr>
      <t xml:space="preserve">20/11/2035        </t>
    </r>
    <r>
      <rPr>
        <b/>
        <sz val="10"/>
        <color rgb="FFFF0000"/>
        <rFont val="Arial"/>
        <family val="2"/>
      </rPr>
      <t xml:space="preserve"> (LOTE 01)</t>
    </r>
  </si>
  <si>
    <t>9479.348/25</t>
  </si>
  <si>
    <t>2320.01.0005968/2024-75</t>
  </si>
  <si>
    <r>
      <t xml:space="preserve">24/20/2025 </t>
    </r>
    <r>
      <rPr>
        <b/>
        <sz val="10"/>
        <color rgb="FFFF0000"/>
        <rFont val="Arial"/>
        <family val="2"/>
      </rPr>
      <t>(LOTE 01)</t>
    </r>
    <r>
      <rPr>
        <b/>
        <sz val="10"/>
        <color theme="1"/>
        <rFont val="Arial"/>
        <family val="2"/>
      </rPr>
      <t xml:space="preserve"> 24/02/2025 </t>
    </r>
    <r>
      <rPr>
        <b/>
        <sz val="10"/>
        <color rgb="FFFF0000"/>
        <rFont val="Arial"/>
        <family val="2"/>
      </rPr>
      <t xml:space="preserve">(LOTE 02) </t>
    </r>
  </si>
  <si>
    <r>
      <t xml:space="preserve">Sim </t>
    </r>
    <r>
      <rPr>
        <b/>
        <sz val="10"/>
        <color rgb="FFFF0000"/>
        <rFont val="Arial"/>
        <family val="2"/>
      </rPr>
      <t xml:space="preserve">(LOTE 01) </t>
    </r>
    <r>
      <rPr>
        <b/>
        <sz val="10"/>
        <color theme="1"/>
        <rFont val="Arial"/>
        <family val="2"/>
      </rPr>
      <t xml:space="preserve">Não </t>
    </r>
    <r>
      <rPr>
        <b/>
        <sz val="10"/>
        <color rgb="FFFF0000"/>
        <rFont val="Arial"/>
        <family val="2"/>
      </rPr>
      <t xml:space="preserve">(LOTE 02) </t>
    </r>
  </si>
  <si>
    <r>
      <rPr>
        <b/>
        <sz val="10"/>
        <color theme="1"/>
        <rFont val="Arial"/>
        <family val="2"/>
      </rPr>
      <t xml:space="preserve">24/10/2034      </t>
    </r>
    <r>
      <rPr>
        <b/>
        <sz val="10"/>
        <color rgb="FFFF0000"/>
        <rFont val="Arial"/>
        <family val="2"/>
      </rPr>
      <t>(LOTE 01)</t>
    </r>
    <r>
      <rPr>
        <b/>
        <sz val="10"/>
        <color theme="1"/>
        <rFont val="Arial"/>
        <family val="2"/>
      </rPr>
      <t xml:space="preserve">       24/02/2025      </t>
    </r>
    <r>
      <rPr>
        <b/>
        <sz val="10"/>
        <color rgb="FFFF0000"/>
        <rFont val="Arial"/>
        <family val="2"/>
      </rPr>
      <t>(LOTE 02)</t>
    </r>
    <r>
      <rPr>
        <b/>
        <sz val="10"/>
        <color theme="1"/>
        <rFont val="Arial"/>
        <family val="2"/>
      </rPr>
      <t xml:space="preserve"> </t>
    </r>
  </si>
  <si>
    <r>
      <t xml:space="preserve">19/12/2028      </t>
    </r>
    <r>
      <rPr>
        <b/>
        <sz val="10"/>
        <color rgb="FFFF0000"/>
        <rFont val="Arial"/>
        <family val="2"/>
      </rPr>
      <t>(LOTE 04)</t>
    </r>
    <r>
      <rPr>
        <b/>
        <sz val="10"/>
        <color theme="1"/>
        <rFont val="Arial"/>
        <family val="2"/>
      </rPr>
      <t>.</t>
    </r>
  </si>
  <si>
    <t>MASTER ENGENHARIA E TECNOLOGIA LTDA.</t>
  </si>
  <si>
    <t>o estabelecimento das condições, procedimentos,
direitos e obrigações das PARTES que regularão a conexão das instalações da unidade de consumo do ACESSANTE ao SISTEMA DE DISTRIBUIÇÃO operado pela CEMIG D e o uso desse SISTEMA DE DISTRIBUIÇÃO pelo ACESSANTE em sua unidade inscrita no CNPJ/MF nº 26.388.330/0001-90, Inscrição Estadual nº 0627798210031, na Av Levino De Souza 1845 CO, Bairro Umuarama, Município de UBERLANDIA, Estado de Minas Gerais, na tensão contratada de 13,8 kV</t>
  </si>
  <si>
    <t xml:space="preserve"> o estabelecimento das condições, procedimentos, direitos e obrigações das PARTES que regularão a conexão das instalações da unidade de consumo do ACESSANTE ao SISTEMA DE DISTRIBUIÇÃO
operado pela CEMIG D e o uso desse SISTEMA DE DISTRIBUIÇÃO pelo ACESSANTE em sua unidade inscrita no CNPJ/MF nº 26.388.330/0001-90, Inscrição Estadual nº 062779821-0031, na Alameda Ezequiel Dias nº 321, Bairro Centro, Município de
Belo Horizonte, Minas Gerais, na tensão contratada de 220 V, em rede subterrânea</t>
  </si>
  <si>
    <t>Prestação de serviços de reforma do prédio da Fundação Hemominas situado na Avenida Brasil, em Belo Horizonte/MG.</t>
  </si>
  <si>
    <t>Nã0</t>
  </si>
  <si>
    <t>Alessandra Cristina Menezes Fratezzi Santos</t>
  </si>
  <si>
    <t>9471.996/25</t>
  </si>
  <si>
    <t>2320.01.0016081/2025-76</t>
  </si>
  <si>
    <t>Agência de Integração Empresa Escola Ltda. AGIEL</t>
  </si>
  <si>
    <t>9496.684/26</t>
  </si>
  <si>
    <t>2320.01.0015615/2025-48</t>
  </si>
  <si>
    <t>Prestação de serviços de mão de obra de adolescentes trabalhadores.</t>
  </si>
  <si>
    <t>G.GGP.SACD</t>
  </si>
  <si>
    <t>Monique Camila Silva</t>
  </si>
  <si>
    <t>Polliany Christina de Freitas Grope Aquino</t>
  </si>
  <si>
    <t>9476.440/25</t>
  </si>
  <si>
    <t>9501.787/26</t>
  </si>
  <si>
    <t>2320.01.0003482/2026-67</t>
  </si>
  <si>
    <t>9501.527/26</t>
  </si>
  <si>
    <t>2320.01.0018010/2024-85</t>
  </si>
  <si>
    <t>Aquisição de kit para dosagem de hemoglobina, com aluguel de equipamento, controle de qualidade e calibradores (se necessário) para os equipamentos.</t>
  </si>
  <si>
    <t>Marilene Pereira Silva Castanheira</t>
  </si>
  <si>
    <t>9501.807/26</t>
  </si>
  <si>
    <t>2320.01.0001509/2026-85</t>
  </si>
  <si>
    <t>Nova Analítica Importação e Exportação Ltda.</t>
  </si>
  <si>
    <t>Compra de Meio de Cultura Metilcelulose.</t>
  </si>
  <si>
    <t>Diogo Vital Mota</t>
  </si>
  <si>
    <t>Andreza Santos Faria</t>
  </si>
  <si>
    <t>Adriana Jussara Lima Rocha</t>
  </si>
  <si>
    <t>9502.049/26</t>
  </si>
  <si>
    <t>2320.01.0005937/2026-33</t>
  </si>
  <si>
    <t>Geraes Diagnóstica Ltda.</t>
  </si>
  <si>
    <t>Aquisição de reagentes necessário para tipificação HLA (média/alta resolução) de amostras de Doadores e Receptores de Medula Óssea e órgãos sólidos de todo o Estado de Minas Gerais. (Loe 04).</t>
  </si>
  <si>
    <t>Ricardo Alves de Cristo</t>
  </si>
  <si>
    <t>9501.806/26</t>
  </si>
  <si>
    <t>2320.01.0012267/2024-43</t>
  </si>
  <si>
    <t>Carlos Eduardo Silva &amp; MS Ltda.</t>
  </si>
  <si>
    <t>Aquisição de gás carbônico: tipo medicinal e tipo industrial.</t>
  </si>
  <si>
    <t>Aquisição de reagentes necessário para tipificação HLA (média/alta resolução) de amostras de Doadores e Receptores de Medula Óssea e órgãos sólidos de todo o Estado de Minas Gerais. (Loe 01).</t>
  </si>
  <si>
    <t>2320.01.0005942/2026-92</t>
  </si>
  <si>
    <t>9502.051/26</t>
  </si>
  <si>
    <t>9501939/26</t>
  </si>
  <si>
    <t>2320.01.0000760/2026-35</t>
  </si>
  <si>
    <t>Amazonas Comércio de Adesivos e Brindes Ltda - ME</t>
  </si>
  <si>
    <t>Prestação de serviços de confecção de crachás personalizados.</t>
  </si>
  <si>
    <t>G.GGP.PES.FREQUENCIA</t>
  </si>
  <si>
    <t>FGF Comércio e Serviços de Esterilização em Óxido de Etileno Ltda</t>
  </si>
  <si>
    <t>2320.01.0010311/2025-84</t>
  </si>
  <si>
    <t>9503.552/26</t>
  </si>
  <si>
    <t>Prestação de serviço de processamento esterilização e reesterilização de materiais médico-hospitalares do CETEBIO, sem dedicação exclusiva de mão de obra.</t>
  </si>
  <si>
    <t>9502.679/26</t>
  </si>
  <si>
    <t>2320.01.0014317/2025=77</t>
  </si>
  <si>
    <t>Serquip Tratamento de Resíduos MG Ltda</t>
  </si>
  <si>
    <t>Prestação de serviços de recolhimento, transporte, tratamento e destinação final dos resíduos de serviço de saúde dos grupos A (biológicos), B (químicos) e E (perfurocortantes) gerados nas unidades da Fundação hemominas.</t>
  </si>
  <si>
    <t>9501.592/2026</t>
  </si>
  <si>
    <t>2320.01.0014775/2024-33</t>
  </si>
  <si>
    <t>Selbetti Tecnologia S.A</t>
  </si>
  <si>
    <t>Prestação de serviços de impressão e reprografia, com assistência técnica e manutenção corretiva, preventiva e especializada, reposição de peças e insumos.</t>
  </si>
  <si>
    <t>2031</t>
  </si>
  <si>
    <t>Ademar José Vieira</t>
  </si>
  <si>
    <t>9504.055/26</t>
  </si>
  <si>
    <t>2320.01.0010297/2025-74</t>
  </si>
  <si>
    <t>Bioprolab Laboratório de Controle de Qualidade Ltda</t>
  </si>
  <si>
    <t>Prestação de serviços de monitoramento da qualidade do ar das áreas climatizadas do Hemocentro de Montes Claros.</t>
  </si>
  <si>
    <t>03/04/202</t>
  </si>
  <si>
    <t>Diogo Vidal Mota / Adriana Lucia dos Santos</t>
  </si>
  <si>
    <t>9505.669/26</t>
  </si>
  <si>
    <t>2320.01.0006948/20226-90</t>
  </si>
  <si>
    <t>Aquisição de insumos plásticos (lotes 03, 05 e 08).</t>
  </si>
  <si>
    <t>Marleide Mendes Dias</t>
  </si>
  <si>
    <t>2320.01.0007247/2026-68</t>
  </si>
  <si>
    <t>Meta X Indústria e Comércio Ltda.</t>
  </si>
  <si>
    <t>Aquisição de mobiliário administrativo (lote 07).</t>
  </si>
  <si>
    <t>GGLQ.PTM</t>
  </si>
  <si>
    <t>Ricardo Rocha Moreira Júnior</t>
  </si>
  <si>
    <t>9505.094/26</t>
  </si>
  <si>
    <t>2320.01.0006961/2026-30</t>
  </si>
  <si>
    <t>Kasvi Importação e Distribuição de Produtos Para Laboratórios Ltda.</t>
  </si>
  <si>
    <t>Aquisição de insumos plásticos (Lotes 01 e 04).</t>
  </si>
  <si>
    <t>Softplace Comércio e Representações Eireli</t>
  </si>
  <si>
    <t>9505.699/26</t>
  </si>
  <si>
    <t>2320.01.0007246/2026-95</t>
  </si>
  <si>
    <t>Aquisição de mobiliário administrativo (lotes 03 e 04).</t>
  </si>
  <si>
    <t>UFFICIO Indústria e Comércio de Móveis Ltda.</t>
  </si>
  <si>
    <t>2320.01.0007248/2026-41</t>
  </si>
  <si>
    <t>9505.697/26</t>
  </si>
  <si>
    <t>Aquisição de mobiliário administrativo (lotes 01, 02, 05, 08, 11, 15).</t>
  </si>
  <si>
    <t>9508.056/26</t>
  </si>
  <si>
    <t>2320.01.0014799/2025-61</t>
  </si>
  <si>
    <t>Volta Industrial Agropecuária Ltda.</t>
  </si>
  <si>
    <t>Aquisição de container para uso em laboratório.</t>
  </si>
  <si>
    <t>Wagner Felipe Patrício Maia</t>
  </si>
  <si>
    <t>9505.719/26</t>
  </si>
  <si>
    <t>2320.01.0009981/2025-70</t>
  </si>
  <si>
    <t>Aquisição de filtros para remoção de leucócitos em concentrado de plaquetas.</t>
  </si>
  <si>
    <t>Lafitti Mobili Ltda.</t>
  </si>
  <si>
    <t>2320.01.0007579/2026-28</t>
  </si>
  <si>
    <t>9478.828/25</t>
  </si>
  <si>
    <t>2320.01.0007161/2025-65</t>
  </si>
  <si>
    <t>9508.295/26</t>
  </si>
  <si>
    <t>Aquisição de Reagentes SYSMEX XN-1000: Diluente Cellpack (1434080), Sulfolyser (1434098), Lisante WNR (1434101), Corante WNR (1434128), Corante WDF (1434136).</t>
  </si>
  <si>
    <t>Diogo Vidal Mota</t>
  </si>
  <si>
    <t>Carina Di Lorenzo Teixeira Bento / Fabrícia Helena de Souza Machado Marques</t>
  </si>
  <si>
    <t>Flávia Naves Givisiez / Ana Maria Ferreira Bicalho</t>
  </si>
  <si>
    <t>9509.793/26</t>
  </si>
  <si>
    <t>2320.01.0007658/2026-29</t>
  </si>
  <si>
    <t>Indústria e Comércio Colchões Orthovida Ltda.</t>
  </si>
  <si>
    <t>9507.775/26</t>
  </si>
  <si>
    <t>2320.01.0004738/2025-11</t>
  </si>
  <si>
    <t>Associação Brasileira de Histocompatibilidade e Imunogenética (ABHI)</t>
  </si>
  <si>
    <t>Prestação de serviços de programa de controle externo de qualidade para laboratórios de histocompatibilidade.</t>
  </si>
  <si>
    <t>Facetech Equipamentos Ltda.</t>
  </si>
  <si>
    <t>9508.309/26</t>
  </si>
  <si>
    <t>2320.01.0007624/2026-74</t>
  </si>
  <si>
    <t>Serviço de instalação e configuração de equipamentos para solução integrada de controle de acesso e de ponto.</t>
  </si>
  <si>
    <t>Renatha Samantha Martins Blasco</t>
  </si>
  <si>
    <t>Prestação de serviços de manutenção preventiva e corretiva e de Testes de Segurança Elétrica (TSE) em equipamentos de refrigeração dda cadeia de frios da Fundação Hemominas, sem dedicação exclusiva de mão de obra, incluindo o fornecimento de mçao de obra, materiais e peças estritamente indispensáveis ao restabelecimento do funcionamento dos equipamentos, durante a vigência emergencial.</t>
  </si>
  <si>
    <t>Prestação de serviços de manutenção e reparos em equipamentos e materiais de laboratório (Lote 01).</t>
  </si>
  <si>
    <r>
      <t>11</t>
    </r>
    <r>
      <rPr>
        <sz val="9"/>
        <color theme="1"/>
        <rFont val="Arial"/>
        <family val="2"/>
      </rPr>
      <t xml:space="preserve">        </t>
    </r>
    <r>
      <rPr>
        <b/>
        <sz val="9"/>
        <color theme="1"/>
        <rFont val="Arial"/>
        <family val="2"/>
      </rPr>
      <t xml:space="preserve">   </t>
    </r>
    <r>
      <rPr>
        <b/>
        <sz val="9"/>
        <color rgb="FFFF0000"/>
        <rFont val="Arial"/>
        <family val="2"/>
      </rPr>
      <t>aviso</t>
    </r>
    <r>
      <rPr>
        <sz val="9"/>
        <color theme="1"/>
        <rFont val="Arial"/>
        <family val="2"/>
      </rPr>
      <t xml:space="preserve"> </t>
    </r>
    <r>
      <rPr>
        <b/>
        <sz val="9"/>
        <color rgb="FFFF0000"/>
        <rFont val="Arial"/>
        <family val="2"/>
      </rPr>
      <t>emitido em 27/05/2026</t>
    </r>
  </si>
  <si>
    <r>
      <t xml:space="preserve">11        </t>
    </r>
    <r>
      <rPr>
        <b/>
        <sz val="9"/>
        <color rgb="FFFF0000"/>
        <rFont val="Arial"/>
        <family val="2"/>
      </rPr>
      <t>aviso emitido em 27/05/2026</t>
    </r>
  </si>
  <si>
    <t>Aquisição gêneros alimentícios para lanche diário do doador de sangue do Hemonúcleo de São João del Rei, lote 01.</t>
  </si>
  <si>
    <t>9440.564/24</t>
  </si>
  <si>
    <t>Cama tipo beliche; matéria-prima: aço carbono; sem gavetas; dimensões: 90cm (larg.) x 190 cm (comp.) x 170 cm (alt.). Marca ORTHOVIDA, Modelo CONFORT.</t>
  </si>
  <si>
    <t>2320.01.0007422/2025-02</t>
  </si>
  <si>
    <t>9500.321/26</t>
  </si>
  <si>
    <t>Prestação de serviços para fornecimento de água e coleta de esgoto sanitário.</t>
  </si>
  <si>
    <t>9515.012/26</t>
  </si>
  <si>
    <t>2320.01.0004804/2026-69</t>
  </si>
  <si>
    <t>G4F Soluções Corporativas Ltda.</t>
  </si>
  <si>
    <t>Prestação de serviços contínuos de operação de infraestrutura de tecnologia da informação e comunicação por meio da alocação de mão de obra com dedicação exclusiva, sob demanda, futura e eventual, visando a disponibilidade dos recursos e serviços de TIC para os Órgãos e Entidades Anuentes do Estado de Minas Gerais, e solicitados mediante ordens de serviço, limitado ao quantitativo máximo estimado, sem garantia de consumo mínimo e com pagamento em função de resultados.</t>
  </si>
  <si>
    <t>9515.144/26</t>
  </si>
  <si>
    <t>2320.01.0004811/2026-74</t>
  </si>
  <si>
    <t>DSS Serviços de Tecnologia da Informação Ltda.</t>
  </si>
  <si>
    <t>Prestação de serviços de suporte técnico aos usuários de microinformática, impressão, telefonia e rede local, por meio de Central de Serviços (Service Desk).</t>
  </si>
  <si>
    <t>2320.01.0012972/2024-20</t>
  </si>
  <si>
    <t>Aquisição de bolsas de coleta de sangue e transferência, bem como a prestação de serviços de locação de equipamentos e acessórios.</t>
  </si>
  <si>
    <t>9510.052/26</t>
  </si>
  <si>
    <t>2320.01.0007883/2026-65</t>
  </si>
  <si>
    <t>Kiza Comércio e Serviços de Informática Ltda.</t>
  </si>
  <si>
    <t>Prestação de serviço de manutenção corretiva com fornecimento de peças, de 05 (cinco) relógios de ponto marca Task, modelo Inova Bio.</t>
  </si>
  <si>
    <t>9517.139/26</t>
  </si>
  <si>
    <t>2320.01.0009547/2025-51</t>
  </si>
  <si>
    <t>Terumo BCT Tecnologia Médica Ltda.</t>
  </si>
  <si>
    <t>Aquisição de kits para realização de Aférese, com a locação dos equipamentos.</t>
  </si>
  <si>
    <t>Karen de Lima Prata</t>
  </si>
  <si>
    <r>
      <t xml:space="preserve">Cetus Construtora Ltda.                   </t>
    </r>
    <r>
      <rPr>
        <b/>
        <sz val="10"/>
        <color rgb="FFFF0000"/>
        <rFont val="Arial"/>
        <family val="2"/>
      </rPr>
      <t>PROCESSO ADM.</t>
    </r>
  </si>
  <si>
    <t>2320.01.0000753/2026-30</t>
  </si>
  <si>
    <t>9517.528/26</t>
  </si>
  <si>
    <t>Prestação de serviços de manutenção e suporte técnico do software Forponto.</t>
  </si>
  <si>
    <t>9517.504/26</t>
  </si>
  <si>
    <t>2320.01.0001674/2026-92</t>
  </si>
  <si>
    <t>Mendes Júnior Soluções Ambientais Ltda-EPP.</t>
  </si>
  <si>
    <t>Prestação de serviços de coleta, transporte e disposição final dos resíduos do grupo D (comum), com fornecimento de balança industrial digital em regime de comodato.</t>
  </si>
  <si>
    <t>BH</t>
  </si>
  <si>
    <t>HBH.A.SGS.LIP</t>
  </si>
  <si>
    <t>9517.537/26</t>
  </si>
  <si>
    <t>2320.01.0010300/2026-87</t>
  </si>
  <si>
    <t>Aquisição de mobiliário administrativo (Lote 10).</t>
  </si>
  <si>
    <t>Aquisição de mobiliário administrativo (Lotes 09, 05 e 17).</t>
  </si>
  <si>
    <t>Compra de anticorpos (Lotes 02 e 03).</t>
  </si>
  <si>
    <t>Dayseanne Rodrigues Tomaz</t>
  </si>
  <si>
    <t>´Victor Adler Oliveira</t>
  </si>
  <si>
    <t>kathryna Fontana Rodrigues</t>
  </si>
  <si>
    <t>2320.01.0016138/2021-04</t>
  </si>
  <si>
    <t>9442.810/24</t>
  </si>
  <si>
    <t>9447.450/24</t>
  </si>
  <si>
    <t>9511.665/26</t>
  </si>
  <si>
    <t>D Biotec Distribuidora e Comércio de Produtos Hospitalares Ltda.</t>
  </si>
  <si>
    <t>2320.01.0011222/22026-25</t>
  </si>
  <si>
    <t>9519.055/26</t>
  </si>
  <si>
    <t>Compra de insumos plásticos (SIAD 1186736 e 3155524).</t>
  </si>
  <si>
    <t>Centro de Biologia Experimental Oceanus Ltda.</t>
  </si>
  <si>
    <t>2320.01.0012801/2025-75</t>
  </si>
  <si>
    <t>9516.745/26</t>
  </si>
  <si>
    <t>Prestação de serviços de análises mensais da qualidade da água reagente produzida pelos sistemas de purificação instalados nos laboratórios da Gerência de Laboratórios (GLA) do Hemocentro de Belo Horizonte (HBH) e no Centro de Tecidos Biológicos (CETEBIO).</t>
  </si>
  <si>
    <t>9518.872/26</t>
  </si>
  <si>
    <t>2320.01.0010933/2026-68</t>
  </si>
  <si>
    <t>Soberana Service Higienização e Limpeza Ltda.</t>
  </si>
  <si>
    <t>Prestação de serviços de lavagem e desinfecção de caixa d'água e reservatórios (Av. Brasil. Adm. Central, Cetebio, HBH, Betim e HJK).</t>
  </si>
  <si>
    <t>Anderson de Oliveira Gonçalves</t>
  </si>
  <si>
    <t>9518.843/26</t>
  </si>
  <si>
    <t>2320.01.0008564/2026-11</t>
  </si>
  <si>
    <t>Compra de Reagentes SYSMEX XN-1000: Controle de nível XN CHECK.</t>
  </si>
  <si>
    <t>2320.01.0011636/2026-02</t>
  </si>
  <si>
    <t>9519.119/26</t>
  </si>
  <si>
    <t>Aquisição de insumos, reagentes e materiais laboratoriais, SIAD 1183788 e 82414.</t>
  </si>
  <si>
    <t>2320.01.0011634/2026-56</t>
  </si>
  <si>
    <t>9519.118/26</t>
  </si>
  <si>
    <t>Aquisição de insumos, reagentes e materiais laboratoriais, SIAD 11501372 e 662879.</t>
  </si>
  <si>
    <t>Qualividros Distribuidora Ltda - ME</t>
  </si>
  <si>
    <t>2320.01.0011220/2026-79</t>
  </si>
  <si>
    <t>9519.121/26</t>
  </si>
  <si>
    <t>Compra de insumos plásticos (SIAD 1984322).</t>
  </si>
  <si>
    <t>2320.01.0011633/2026-83</t>
  </si>
  <si>
    <t>9519.116/26</t>
  </si>
  <si>
    <t>Aquisição de insumos, reagentes e materiais laboratoriais, SIAD 2026465, 538254, 195320 e 2021137.</t>
  </si>
  <si>
    <r>
      <t xml:space="preserve">Terumo BCT Tecnologia Médica Ltda. </t>
    </r>
    <r>
      <rPr>
        <b/>
        <sz val="10"/>
        <color rgb="FFFF0000"/>
        <rFont val="Arial"/>
        <family val="2"/>
      </rPr>
      <t>RESCISÃO AMIGÁVEL A PARTIR DE 23/07/2026.</t>
    </r>
  </si>
  <si>
    <t>MSR Express Medicamentos Especiais Ltda.</t>
  </si>
  <si>
    <t>2320.01.0004675/2026-60</t>
  </si>
  <si>
    <t>9519.120/26</t>
  </si>
  <si>
    <t>Aquisição de Fenoximetilpenicilina potássica 500.000 UI.</t>
  </si>
  <si>
    <r>
      <t xml:space="preserve">G.GLQ.ADM                    </t>
    </r>
    <r>
      <rPr>
        <sz val="7.5"/>
        <color theme="1"/>
        <rFont val="Arial"/>
        <family val="2"/>
      </rPr>
      <t>G.GLQ.ADM.FAR.CENT</t>
    </r>
  </si>
  <si>
    <t>Josie Fabiana Santos Simão</t>
  </si>
  <si>
    <t>Eliane Sobrinho de Barros</t>
  </si>
  <si>
    <t>2320.01.0000632/2026/96</t>
  </si>
  <si>
    <t>9519.197/26</t>
  </si>
  <si>
    <t>Prestação de serviços de manutenção preventiva e corretiva em aparelhos de ar condicionado e sistema de ar condicionado central, incluindo fornecimento de peças, em Governador Valadares - MG.</t>
  </si>
  <si>
    <t>JTECH utomação e Consultoria Ltda</t>
  </si>
  <si>
    <t>2320.01.0002719/2026-07</t>
  </si>
  <si>
    <t>9518.962/26</t>
  </si>
  <si>
    <t>Fornecimento de quadro elétrico, com instalação conforme projeto elétrico.</t>
  </si>
  <si>
    <t>SIGMA-ALDRICH BRASIL LTDA</t>
  </si>
  <si>
    <t>2320.01.0011635/2026-29</t>
  </si>
  <si>
    <t>9519.117/26</t>
  </si>
  <si>
    <t>Aquisição de insumos, reagentes e materiais laboratoriais, SIAD 1003437 e 500666.</t>
  </si>
  <si>
    <t>2320.01.0011637/2026-72</t>
  </si>
  <si>
    <t>9519.186/26</t>
  </si>
  <si>
    <t>Aquisição de insumos, reagentes e materiais laboratoriais, SIAD (1899333) (1899325).</t>
  </si>
  <si>
    <r>
      <t xml:space="preserve">
Altamir Rodrigues Construtora Ltda
(</t>
    </r>
    <r>
      <rPr>
        <b/>
        <sz val="10"/>
        <color rgb="FFFF0000"/>
        <rFont val="Arial"/>
        <family val="2"/>
      </rPr>
      <t>Concrete Engenharia e Serviços Ltda</t>
    </r>
    <r>
      <rPr>
        <sz val="10"/>
        <color theme="1"/>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</si>
</sst>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R$&quot;\ * #,##0.00_-;\-&quot;R$&quot;\ * #,##0.00_-;_-&quot;R$&quot;\ * &quot;-&quot;??_-;_-@_-"/>
    <numFmt numFmtId="43" formatCode="_-* #,##0.00_-;\-* #,##0.00_-;_-* &quot;-&quot;??_-;_-@_-"/>
    <numFmt numFmtId="164" formatCode="#,##0.00;[Red]#,##0.00"/>
    <numFmt numFmtId="165" formatCode="&quot;R$&quot;\ #,##0.00"/>
  </numFmts>
  <fonts count="38" x14ac:knownFonts="1">
    <font>
      <sz val="11"/>
      <color theme="1"/>
      <name val="Calibri"/>
      <family val="2"/>
      <scheme val="minor"/>
    </font>
    <font>
      <sz val="11"/>
      <color theme="1"/>
      <name val="Calibri"/>
      <family val="2"/>
      <scheme val="minor"/>
    </font>
    <font>
      <u/>
      <sz val="12.65"/>
      <color theme="10"/>
      <name val="Calibri"/>
      <family val="2"/>
    </font>
    <font>
      <b/>
      <sz val="11"/>
      <color theme="1"/>
      <name val="Calibri"/>
      <family val="2"/>
      <scheme val="minor"/>
    </font>
    <font>
      <sz val="9"/>
      <color theme="1"/>
      <name val="Calibri"/>
      <family val="2"/>
      <scheme val="minor"/>
    </font>
    <font>
      <b/>
      <sz val="9"/>
      <color theme="1"/>
      <name val="Calibri"/>
      <family val="2"/>
      <scheme val="minor"/>
    </font>
    <font>
      <sz val="8"/>
      <color theme="1"/>
      <name val="Arial"/>
      <family val="2"/>
    </font>
    <font>
      <sz val="8"/>
      <color theme="1"/>
      <name val="Calibri"/>
      <family val="2"/>
      <scheme val="minor"/>
    </font>
    <font>
      <b/>
      <sz val="14"/>
      <color theme="1"/>
      <name val="Calibri"/>
      <family val="2"/>
      <scheme val="minor"/>
    </font>
    <font>
      <sz val="10"/>
      <color theme="1"/>
      <name val="Arial"/>
      <family val="2"/>
    </font>
    <font>
      <b/>
      <sz val="10"/>
      <color theme="1"/>
      <name val="Arial"/>
      <family val="2"/>
    </font>
    <font>
      <sz val="10"/>
      <color theme="1" tint="4.9989318521683403E-2"/>
      <name val="Arial"/>
      <family val="2"/>
    </font>
    <font>
      <sz val="10"/>
      <name val="Arial"/>
      <family val="2"/>
    </font>
    <font>
      <sz val="10"/>
      <color rgb="FFFF0000"/>
      <name val="Arial"/>
      <family val="2"/>
    </font>
    <font>
      <sz val="10"/>
      <color rgb="FF000000"/>
      <name val="Arial"/>
      <family val="2"/>
    </font>
    <font>
      <sz val="12"/>
      <color rgb="FF000000"/>
      <name val="Calibri"/>
      <family val="2"/>
      <scheme val="minor"/>
    </font>
    <font>
      <b/>
      <sz val="10"/>
      <color rgb="FFFF0000"/>
      <name val="Arial"/>
      <family val="2"/>
    </font>
    <font>
      <b/>
      <sz val="10"/>
      <name val="Arial"/>
      <family val="2"/>
    </font>
    <font>
      <b/>
      <sz val="9"/>
      <color theme="1"/>
      <name val="Arial"/>
      <family val="2"/>
    </font>
    <font>
      <b/>
      <sz val="10"/>
      <color indexed="10"/>
      <name val="Arial"/>
      <family val="2"/>
    </font>
    <font>
      <sz val="8"/>
      <color theme="1"/>
      <name val="Arial"/>
      <family val="2"/>
    </font>
    <font>
      <b/>
      <sz val="8"/>
      <color rgb="FFFF0000"/>
      <name val="Arial"/>
      <family val="2"/>
    </font>
    <font>
      <sz val="10"/>
      <color theme="1"/>
      <name val="Arial"/>
      <family val="2"/>
    </font>
    <font>
      <b/>
      <sz val="10"/>
      <color theme="1"/>
      <name val="Arial"/>
      <family val="2"/>
    </font>
    <font>
      <sz val="10"/>
      <name val="Arial"/>
      <family val="2"/>
    </font>
    <font>
      <b/>
      <sz val="10"/>
      <color rgb="FF000000"/>
      <name val="Arial"/>
      <family val="2"/>
    </font>
    <font>
      <sz val="8"/>
      <name val="Calibri"/>
      <family val="2"/>
      <scheme val="minor"/>
    </font>
    <font>
      <b/>
      <sz val="12"/>
      <color theme="1"/>
      <name val="Calibri"/>
      <family val="2"/>
      <scheme val="minor"/>
    </font>
    <font>
      <sz val="10"/>
      <color theme="1"/>
      <name val="Arial"/>
      <family val="2"/>
    </font>
    <font>
      <b/>
      <sz val="10"/>
      <color theme="1"/>
      <name val="Arial"/>
      <family val="2"/>
    </font>
    <font>
      <sz val="8"/>
      <color theme="1"/>
      <name val="Arial"/>
      <family val="2"/>
    </font>
    <font>
      <sz val="10"/>
      <name val="Arial"/>
      <family val="2"/>
    </font>
    <font>
      <b/>
      <sz val="9"/>
      <color rgb="FFFF0000"/>
      <name val="Arial"/>
      <family val="2"/>
    </font>
    <font>
      <sz val="9"/>
      <color theme="1"/>
      <name val="Arial"/>
      <family val="2"/>
    </font>
    <font>
      <sz val="10"/>
      <color theme="1"/>
      <name val="Arial"/>
    </font>
    <font>
      <b/>
      <sz val="10"/>
      <color theme="1"/>
      <name val="Arial"/>
    </font>
    <font>
      <sz val="10"/>
      <name val="Arial"/>
    </font>
    <font>
      <sz val="7.5"/>
      <color theme="1"/>
      <name val="Arial"/>
      <family val="2"/>
    </font>
  </fonts>
  <fills count="6">
    <fill>
      <patternFill patternType="none"/>
    </fill>
    <fill>
      <patternFill patternType="gray125"/>
    </fill>
    <fill>
      <patternFill patternType="solid">
        <fgColor theme="6" tint="0.59999389629810485"/>
        <bgColor indexed="64"/>
      </patternFill>
    </fill>
    <fill>
      <patternFill patternType="solid">
        <fgColor theme="0"/>
        <bgColor indexed="64"/>
      </patternFill>
    </fill>
    <fill>
      <patternFill patternType="solid">
        <fgColor rgb="FFD8E4BC"/>
        <bgColor rgb="FF000000"/>
      </patternFill>
    </fill>
    <fill>
      <patternFill patternType="solid">
        <fgColor theme="6" tint="0.59999389629810485"/>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s>
  <cellStyleXfs count="8">
    <xf numFmtId="0" fontId="0" fillId="0" borderId="0"/>
    <xf numFmtId="0" fontId="2" fillId="0" borderId="0" applyNumberFormat="0" applyFill="0" applyBorder="0" applyAlignment="0" applyProtection="0">
      <alignment vertical="top"/>
      <protection locked="0"/>
    </xf>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246">
    <xf numFmtId="0" fontId="0" fillId="0" borderId="0" xfId="0"/>
    <xf numFmtId="0" fontId="4" fillId="0" borderId="0" xfId="0" applyFont="1" applyAlignment="1">
      <alignment vertical="center"/>
    </xf>
    <xf numFmtId="0" fontId="4" fillId="0" borderId="0" xfId="0" applyFont="1" applyAlignment="1">
      <alignment horizontal="center" vertical="center"/>
    </xf>
    <xf numFmtId="0" fontId="5" fillId="0" borderId="0" xfId="0" applyFont="1" applyAlignment="1">
      <alignment horizontal="center" vertical="center" wrapText="1"/>
    </xf>
    <xf numFmtId="0" fontId="6" fillId="0" borderId="0" xfId="0" applyFont="1" applyAlignment="1">
      <alignment horizontal="center" vertical="center"/>
    </xf>
    <xf numFmtId="14" fontId="6" fillId="2"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3" fillId="0" borderId="0" xfId="0" applyFont="1" applyAlignment="1">
      <alignment horizontal="center" vertical="center"/>
    </xf>
    <xf numFmtId="0" fontId="3" fillId="0" borderId="0" xfId="0" applyFont="1"/>
    <xf numFmtId="0" fontId="3" fillId="0" borderId="1" xfId="0" applyFont="1" applyBorder="1" applyAlignment="1">
      <alignment horizontal="center" vertical="center"/>
    </xf>
    <xf numFmtId="0" fontId="3" fillId="0" borderId="1" xfId="0" applyFont="1" applyBorder="1" applyAlignment="1">
      <alignment horizontal="center"/>
    </xf>
    <xf numFmtId="0" fontId="7" fillId="0" borderId="0" xfId="0" applyFont="1" applyAlignment="1">
      <alignment vertical="center" wrapText="1"/>
    </xf>
    <xf numFmtId="0" fontId="0" fillId="0" borderId="0" xfId="0" applyAlignment="1">
      <alignment horizontal="center"/>
    </xf>
    <xf numFmtId="0" fontId="0" fillId="0" borderId="6" xfId="0" applyBorder="1" applyAlignment="1">
      <alignment horizontal="center" vertical="center"/>
    </xf>
    <xf numFmtId="4" fontId="0" fillId="3" borderId="1" xfId="0" applyNumberFormat="1" applyFill="1" applyBorder="1" applyAlignment="1">
      <alignment horizontal="right" vertical="center" wrapText="1"/>
    </xf>
    <xf numFmtId="4" fontId="0" fillId="3" borderId="1" xfId="0" applyNumberFormat="1" applyFill="1" applyBorder="1" applyAlignment="1">
      <alignment horizontal="right" vertical="center"/>
    </xf>
    <xf numFmtId="4" fontId="0" fillId="0" borderId="1" xfId="0" applyNumberFormat="1" applyBorder="1" applyAlignment="1">
      <alignment horizontal="right" vertical="center"/>
    </xf>
    <xf numFmtId="43" fontId="1" fillId="0" borderId="1" xfId="3" applyFont="1" applyBorder="1" applyAlignment="1">
      <alignment horizontal="right" vertical="center"/>
    </xf>
    <xf numFmtId="4" fontId="3" fillId="0" borderId="1" xfId="0" applyNumberFormat="1" applyFont="1" applyBorder="1" applyAlignment="1">
      <alignment horizontal="right" vertical="center"/>
    </xf>
    <xf numFmtId="4" fontId="0" fillId="3" borderId="1" xfId="0" applyNumberFormat="1" applyFill="1" applyBorder="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43" fontId="1" fillId="3" borderId="1" xfId="3" applyFont="1" applyFill="1" applyBorder="1" applyAlignment="1">
      <alignment horizontal="right" vertical="center" wrapText="1"/>
    </xf>
    <xf numFmtId="43" fontId="3" fillId="0" borderId="1" xfId="0" applyNumberFormat="1" applyFont="1" applyBorder="1" applyAlignment="1">
      <alignment horizontal="right" vertical="center"/>
    </xf>
    <xf numFmtId="0" fontId="3" fillId="0" borderId="0" xfId="0" applyFont="1" applyAlignment="1">
      <alignment vertical="center"/>
    </xf>
    <xf numFmtId="0" fontId="4" fillId="2" borderId="0" xfId="0" applyFont="1" applyFill="1" applyAlignment="1">
      <alignment vertical="center"/>
    </xf>
    <xf numFmtId="0" fontId="4" fillId="0" borderId="1" xfId="0" applyFont="1" applyBorder="1" applyAlignment="1">
      <alignment vertical="center"/>
    </xf>
    <xf numFmtId="0" fontId="9" fillId="2" borderId="1" xfId="0" applyFont="1" applyFill="1" applyBorder="1" applyAlignment="1">
      <alignment horizontal="center" vertical="center" wrapText="1"/>
    </xf>
    <xf numFmtId="0" fontId="9" fillId="2" borderId="1" xfId="0" applyFont="1" applyFill="1" applyBorder="1" applyAlignment="1">
      <alignment vertical="center" wrapText="1"/>
    </xf>
    <xf numFmtId="0" fontId="9" fillId="2" borderId="1" xfId="0" applyFont="1" applyFill="1" applyBorder="1" applyAlignment="1">
      <alignment horizontal="left" vertical="center" wrapText="1"/>
    </xf>
    <xf numFmtId="0" fontId="10" fillId="2" borderId="1" xfId="0" applyFont="1" applyFill="1" applyBorder="1" applyAlignment="1">
      <alignment horizontal="center" vertical="center" wrapText="1"/>
    </xf>
    <xf numFmtId="14" fontId="9" fillId="2" borderId="1" xfId="0" applyNumberFormat="1" applyFont="1" applyFill="1" applyBorder="1" applyAlignment="1">
      <alignment horizontal="center" vertical="center" wrapText="1"/>
    </xf>
    <xf numFmtId="14" fontId="10" fillId="2" borderId="1" xfId="0" applyNumberFormat="1" applyFont="1" applyFill="1" applyBorder="1" applyAlignment="1">
      <alignment horizontal="center" vertical="center" wrapText="1"/>
    </xf>
    <xf numFmtId="14" fontId="9" fillId="2" borderId="1" xfId="0" quotePrefix="1" applyNumberFormat="1" applyFont="1" applyFill="1" applyBorder="1" applyAlignment="1">
      <alignment horizontal="center" vertical="center" wrapText="1"/>
    </xf>
    <xf numFmtId="4" fontId="9" fillId="2" borderId="1" xfId="0" applyNumberFormat="1" applyFont="1" applyFill="1" applyBorder="1" applyAlignment="1">
      <alignment horizontal="right" vertical="center" wrapText="1"/>
    </xf>
    <xf numFmtId="4" fontId="9" fillId="2" borderId="1" xfId="0" applyNumberFormat="1" applyFont="1" applyFill="1" applyBorder="1" applyAlignment="1">
      <alignment horizontal="center" vertical="center" wrapText="1"/>
    </xf>
    <xf numFmtId="14" fontId="9" fillId="2" borderId="2" xfId="0" applyNumberFormat="1" applyFont="1" applyFill="1" applyBorder="1" applyAlignment="1">
      <alignment horizontal="center" vertical="center" wrapText="1"/>
    </xf>
    <xf numFmtId="49" fontId="9" fillId="2" borderId="1" xfId="0" applyNumberFormat="1" applyFont="1" applyFill="1" applyBorder="1" applyAlignment="1">
      <alignment horizontal="center" vertical="center" wrapText="1"/>
    </xf>
    <xf numFmtId="0" fontId="11" fillId="2" borderId="1" xfId="1" applyFont="1" applyFill="1" applyBorder="1" applyAlignment="1" applyProtection="1">
      <alignment horizontal="center" vertical="center" wrapText="1"/>
    </xf>
    <xf numFmtId="14" fontId="10" fillId="2" borderId="2" xfId="0" applyNumberFormat="1" applyFont="1" applyFill="1" applyBorder="1" applyAlignment="1">
      <alignment horizontal="center" vertical="center" wrapText="1"/>
    </xf>
    <xf numFmtId="0" fontId="12" fillId="2" borderId="3" xfId="1" applyFont="1" applyFill="1" applyBorder="1" applyAlignment="1" applyProtection="1">
      <alignment horizontal="center" vertical="center" wrapText="1"/>
    </xf>
    <xf numFmtId="0" fontId="9" fillId="2" borderId="1" xfId="0" quotePrefix="1" applyFont="1" applyFill="1" applyBorder="1" applyAlignment="1">
      <alignment horizontal="center" vertical="center" wrapText="1"/>
    </xf>
    <xf numFmtId="0" fontId="12" fillId="2" borderId="8" xfId="1" applyFont="1" applyFill="1" applyBorder="1" applyAlignment="1" applyProtection="1">
      <alignment horizontal="center" vertical="center" wrapText="1"/>
    </xf>
    <xf numFmtId="16" fontId="9" fillId="2" borderId="1" xfId="0" applyNumberFormat="1" applyFont="1" applyFill="1" applyBorder="1" applyAlignment="1">
      <alignment horizontal="center" vertical="center" wrapText="1"/>
    </xf>
    <xf numFmtId="0" fontId="12" fillId="2" borderId="1" xfId="1" applyFont="1" applyFill="1" applyBorder="1" applyAlignment="1" applyProtection="1">
      <alignment horizontal="center" vertical="center" wrapText="1"/>
    </xf>
    <xf numFmtId="14" fontId="9" fillId="2" borderId="2" xfId="0" quotePrefix="1" applyNumberFormat="1" applyFont="1" applyFill="1" applyBorder="1" applyAlignment="1">
      <alignment horizontal="center" vertical="center" wrapText="1"/>
    </xf>
    <xf numFmtId="0" fontId="9" fillId="2" borderId="2"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9" fillId="2" borderId="2" xfId="0" quotePrefix="1" applyFont="1" applyFill="1" applyBorder="1" applyAlignment="1">
      <alignment horizontal="center" vertical="center" wrapText="1"/>
    </xf>
    <xf numFmtId="0" fontId="15" fillId="2" borderId="1" xfId="0" applyFont="1" applyFill="1" applyBorder="1" applyAlignment="1">
      <alignment horizontal="center" vertical="center" wrapText="1"/>
    </xf>
    <xf numFmtId="164" fontId="9" fillId="2" borderId="1" xfId="0" applyNumberFormat="1" applyFont="1" applyFill="1" applyBorder="1" applyAlignment="1">
      <alignment horizontal="center" vertical="center" wrapText="1"/>
    </xf>
    <xf numFmtId="0" fontId="9" fillId="2" borderId="1" xfId="1" applyFont="1" applyFill="1" applyBorder="1" applyAlignment="1" applyProtection="1">
      <alignment horizontal="center" vertical="center" wrapText="1"/>
    </xf>
    <xf numFmtId="43" fontId="10" fillId="2" borderId="1" xfId="3" applyFont="1" applyFill="1" applyBorder="1" applyAlignment="1">
      <alignment horizontal="center" vertical="center" wrapText="1"/>
    </xf>
    <xf numFmtId="14" fontId="10" fillId="2" borderId="1" xfId="3" applyNumberFormat="1" applyFont="1" applyFill="1" applyBorder="1" applyAlignment="1">
      <alignment horizontal="center" vertical="center" wrapText="1"/>
    </xf>
    <xf numFmtId="0" fontId="17" fillId="2" borderId="1" xfId="0" applyFont="1" applyFill="1" applyBorder="1" applyAlignment="1">
      <alignment vertical="center" wrapText="1"/>
    </xf>
    <xf numFmtId="49" fontId="12" fillId="2" borderId="3" xfId="1" applyNumberFormat="1" applyFont="1" applyFill="1" applyBorder="1" applyAlignment="1" applyProtection="1">
      <alignment horizontal="center" vertical="center" wrapText="1"/>
    </xf>
    <xf numFmtId="0" fontId="9" fillId="2" borderId="2" xfId="0" applyFont="1" applyFill="1" applyBorder="1" applyAlignment="1">
      <alignment vertical="center" wrapText="1"/>
    </xf>
    <xf numFmtId="0" fontId="9" fillId="2" borderId="3" xfId="0" applyFont="1" applyFill="1" applyBorder="1" applyAlignment="1">
      <alignment horizontal="center" vertical="center" wrapText="1"/>
    </xf>
    <xf numFmtId="4" fontId="9" fillId="2" borderId="2" xfId="0" applyNumberFormat="1" applyFont="1" applyFill="1" applyBorder="1" applyAlignment="1">
      <alignment horizontal="center" vertical="center" wrapText="1"/>
    </xf>
    <xf numFmtId="0" fontId="9" fillId="2" borderId="6" xfId="1" applyFont="1" applyFill="1" applyBorder="1" applyAlignment="1" applyProtection="1">
      <alignment horizontal="center" vertical="center" wrapText="1"/>
    </xf>
    <xf numFmtId="14" fontId="12" fillId="2" borderId="1" xfId="0" quotePrefix="1" applyNumberFormat="1" applyFont="1" applyFill="1" applyBorder="1" applyAlignment="1">
      <alignment horizontal="center" vertical="center" wrapText="1"/>
    </xf>
    <xf numFmtId="14" fontId="12" fillId="2" borderId="2" xfId="0" quotePrefix="1" applyNumberFormat="1" applyFont="1" applyFill="1" applyBorder="1" applyAlignment="1">
      <alignment horizontal="center" vertical="center" wrapText="1"/>
    </xf>
    <xf numFmtId="0" fontId="11" fillId="2" borderId="3" xfId="1" applyFont="1" applyFill="1" applyBorder="1" applyAlignment="1" applyProtection="1">
      <alignment horizontal="center" vertical="center" wrapText="1"/>
    </xf>
    <xf numFmtId="0" fontId="9" fillId="2" borderId="1" xfId="0" applyFont="1" applyFill="1" applyBorder="1" applyAlignment="1">
      <alignment horizontal="left" vertical="center"/>
    </xf>
    <xf numFmtId="0" fontId="9" fillId="2" borderId="2" xfId="0" applyFont="1" applyFill="1" applyBorder="1" applyAlignment="1">
      <alignment horizontal="left" vertical="center"/>
    </xf>
    <xf numFmtId="49" fontId="9" fillId="2" borderId="1" xfId="0" applyNumberFormat="1" applyFont="1" applyFill="1" applyBorder="1" applyAlignment="1">
      <alignment horizontal="left" vertical="center"/>
    </xf>
    <xf numFmtId="49" fontId="12" fillId="2" borderId="8" xfId="1" applyNumberFormat="1" applyFont="1" applyFill="1" applyBorder="1" applyAlignment="1" applyProtection="1">
      <alignment horizontal="center" vertical="center" wrapText="1"/>
    </xf>
    <xf numFmtId="14" fontId="10" fillId="2" borderId="2" xfId="3" applyNumberFormat="1" applyFont="1" applyFill="1" applyBorder="1" applyAlignment="1">
      <alignment horizontal="center" vertical="center" wrapText="1"/>
    </xf>
    <xf numFmtId="0" fontId="9" fillId="2" borderId="0" xfId="0" applyFont="1" applyFill="1" applyAlignment="1">
      <alignment horizontal="left" vertical="center" wrapText="1"/>
    </xf>
    <xf numFmtId="0" fontId="12" fillId="2" borderId="6" xfId="1" applyFont="1" applyFill="1" applyBorder="1" applyAlignment="1" applyProtection="1">
      <alignment horizontal="center" vertical="center" wrapText="1"/>
    </xf>
    <xf numFmtId="0" fontId="12" fillId="2" borderId="13" xfId="1" applyFont="1" applyFill="1" applyBorder="1" applyAlignment="1" applyProtection="1">
      <alignment horizontal="center" vertical="center" wrapText="1"/>
    </xf>
    <xf numFmtId="49" fontId="9" fillId="2" borderId="3" xfId="0" applyNumberFormat="1" applyFont="1" applyFill="1" applyBorder="1" applyAlignment="1">
      <alignment horizontal="center" vertical="center" wrapText="1"/>
    </xf>
    <xf numFmtId="0" fontId="12" fillId="2" borderId="14" xfId="1" applyFont="1" applyFill="1" applyBorder="1" applyAlignment="1" applyProtection="1">
      <alignment horizontal="center" vertical="center" wrapText="1"/>
    </xf>
    <xf numFmtId="0" fontId="9" fillId="0" borderId="0" xfId="0" applyFont="1" applyAlignment="1">
      <alignment horizontal="center" vertical="center"/>
    </xf>
    <xf numFmtId="0" fontId="22" fillId="2" borderId="1" xfId="0" applyFont="1" applyFill="1" applyBorder="1" applyAlignment="1">
      <alignment horizontal="center" vertical="center" wrapText="1"/>
    </xf>
    <xf numFmtId="0" fontId="23" fillId="2" borderId="1" xfId="0" applyFont="1" applyFill="1" applyBorder="1" applyAlignment="1">
      <alignment horizontal="center" vertical="center" wrapText="1"/>
    </xf>
    <xf numFmtId="0" fontId="23" fillId="2" borderId="2" xfId="0" applyFont="1" applyFill="1" applyBorder="1" applyAlignment="1">
      <alignment horizontal="center" vertical="center" wrapText="1"/>
    </xf>
    <xf numFmtId="14" fontId="23" fillId="2" borderId="2" xfId="0" applyNumberFormat="1" applyFont="1" applyFill="1" applyBorder="1" applyAlignment="1">
      <alignment horizontal="center" vertical="center" wrapText="1"/>
    </xf>
    <xf numFmtId="14" fontId="22" fillId="2" borderId="2" xfId="0" applyNumberFormat="1" applyFont="1" applyFill="1" applyBorder="1" applyAlignment="1">
      <alignment horizontal="center" vertical="center" wrapText="1"/>
    </xf>
    <xf numFmtId="49" fontId="22" fillId="2" borderId="1" xfId="0" applyNumberFormat="1" applyFont="1" applyFill="1" applyBorder="1" applyAlignment="1">
      <alignment horizontal="left" vertical="center"/>
    </xf>
    <xf numFmtId="4" fontId="22" fillId="2" borderId="1" xfId="0" applyNumberFormat="1" applyFont="1" applyFill="1" applyBorder="1" applyAlignment="1">
      <alignment horizontal="center" vertical="center" wrapText="1"/>
    </xf>
    <xf numFmtId="49" fontId="22" fillId="2" borderId="1" xfId="0" applyNumberFormat="1" applyFont="1" applyFill="1" applyBorder="1" applyAlignment="1">
      <alignment horizontal="center" vertical="center" wrapText="1"/>
    </xf>
    <xf numFmtId="0" fontId="22" fillId="2" borderId="1" xfId="0" applyFont="1" applyFill="1" applyBorder="1" applyAlignment="1">
      <alignment vertical="center" wrapText="1"/>
    </xf>
    <xf numFmtId="0" fontId="5" fillId="0" borderId="4" xfId="0" applyFont="1" applyBorder="1" applyAlignment="1">
      <alignment horizontal="center" vertical="center" wrapText="1"/>
    </xf>
    <xf numFmtId="0" fontId="4" fillId="0" borderId="3" xfId="0" applyFont="1" applyBorder="1" applyAlignment="1">
      <alignment horizontal="center" vertical="center"/>
    </xf>
    <xf numFmtId="0" fontId="4" fillId="0" borderId="11" xfId="0" applyFont="1" applyBorder="1" applyAlignment="1">
      <alignment horizontal="center" vertical="center"/>
    </xf>
    <xf numFmtId="0" fontId="14" fillId="2" borderId="1" xfId="0" applyFont="1" applyFill="1" applyBorder="1" applyAlignment="1">
      <alignment horizontal="center" vertical="center" wrapText="1"/>
    </xf>
    <xf numFmtId="0" fontId="14" fillId="2" borderId="1" xfId="0" applyFont="1" applyFill="1" applyBorder="1" applyAlignment="1">
      <alignment vertical="center" wrapText="1"/>
    </xf>
    <xf numFmtId="0" fontId="8" fillId="0" borderId="3"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9" xfId="0" applyFont="1" applyBorder="1" applyAlignment="1">
      <alignment horizontal="center" vertical="center" wrapText="1"/>
    </xf>
    <xf numFmtId="0" fontId="5" fillId="0" borderId="7" xfId="0" applyFont="1" applyBorder="1" applyAlignment="1">
      <alignment horizontal="center" vertical="center" wrapText="1"/>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5" fillId="0" borderId="1" xfId="0" applyFont="1" applyBorder="1" applyAlignment="1">
      <alignment horizontal="center" vertical="center" wrapText="1"/>
    </xf>
    <xf numFmtId="0" fontId="5" fillId="0" borderId="5" xfId="0" applyFont="1" applyBorder="1" applyAlignment="1">
      <alignment horizontal="center" vertical="center" wrapText="1"/>
    </xf>
    <xf numFmtId="165" fontId="8" fillId="0" borderId="8" xfId="0" applyNumberFormat="1" applyFont="1" applyBorder="1" applyAlignment="1">
      <alignment horizontal="center" vertical="center" wrapText="1"/>
    </xf>
    <xf numFmtId="165" fontId="8" fillId="0" borderId="9" xfId="0" applyNumberFormat="1" applyFont="1" applyBorder="1" applyAlignment="1">
      <alignment horizontal="center" vertical="center" wrapText="1"/>
    </xf>
    <xf numFmtId="165" fontId="6" fillId="0" borderId="0" xfId="0" applyNumberFormat="1" applyFont="1" applyAlignment="1">
      <alignment horizontal="center" vertical="center"/>
    </xf>
    <xf numFmtId="165" fontId="5"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29" fillId="2" borderId="2" xfId="0" applyFont="1" applyFill="1" applyBorder="1" applyAlignment="1">
      <alignment horizontal="center" vertical="center" wrapText="1"/>
    </xf>
    <xf numFmtId="14" fontId="29" fillId="2" borderId="2" xfId="0" applyNumberFormat="1" applyFont="1" applyFill="1" applyBorder="1" applyAlignment="1">
      <alignment horizontal="center" vertical="center" wrapText="1"/>
    </xf>
    <xf numFmtId="14" fontId="28" fillId="2" borderId="2" xfId="0" applyNumberFormat="1" applyFont="1" applyFill="1" applyBorder="1" applyAlignment="1">
      <alignment horizontal="center" vertical="center" wrapText="1"/>
    </xf>
    <xf numFmtId="49" fontId="31" fillId="2" borderId="8" xfId="1" applyNumberFormat="1" applyFont="1" applyFill="1" applyBorder="1" applyAlignment="1" applyProtection="1">
      <alignment horizontal="center" vertical="center" wrapText="1"/>
    </xf>
    <xf numFmtId="0" fontId="28" fillId="2" borderId="2" xfId="0" applyFont="1" applyFill="1" applyBorder="1" applyAlignment="1">
      <alignment horizontal="center" vertical="center" wrapText="1"/>
    </xf>
    <xf numFmtId="49" fontId="28" fillId="2" borderId="2" xfId="0" applyNumberFormat="1" applyFont="1" applyFill="1" applyBorder="1" applyAlignment="1">
      <alignment horizontal="left" vertical="center"/>
    </xf>
    <xf numFmtId="0" fontId="28" fillId="2" borderId="2" xfId="0" applyFont="1" applyFill="1" applyBorder="1" applyAlignment="1">
      <alignment horizontal="left" vertical="center" wrapText="1"/>
    </xf>
    <xf numFmtId="0" fontId="28" fillId="2" borderId="2" xfId="0" applyFont="1" applyFill="1" applyBorder="1" applyAlignment="1">
      <alignment vertical="center" wrapText="1"/>
    </xf>
    <xf numFmtId="44" fontId="6" fillId="0" borderId="0" xfId="0" applyNumberFormat="1" applyFont="1" applyAlignment="1">
      <alignment horizontal="center" vertical="center"/>
    </xf>
    <xf numFmtId="4" fontId="28" fillId="2" borderId="2" xfId="0" applyNumberFormat="1" applyFont="1" applyFill="1" applyBorder="1" applyAlignment="1">
      <alignment horizontal="center" vertical="center" wrapText="1"/>
    </xf>
    <xf numFmtId="49" fontId="28" fillId="2" borderId="2" xfId="0" applyNumberFormat="1" applyFont="1" applyFill="1" applyBorder="1" applyAlignment="1">
      <alignment horizontal="center" vertical="center" wrapText="1"/>
    </xf>
    <xf numFmtId="44" fontId="9" fillId="2" borderId="1" xfId="5" applyFont="1" applyFill="1" applyBorder="1" applyAlignment="1">
      <alignment horizontal="right" vertical="center" wrapText="1"/>
    </xf>
    <xf numFmtId="44" fontId="9" fillId="2" borderId="1" xfId="0" applyNumberFormat="1" applyFont="1" applyFill="1" applyBorder="1" applyAlignment="1">
      <alignment horizontal="right" vertical="center" wrapText="1"/>
    </xf>
    <xf numFmtId="44" fontId="14" fillId="4" borderId="1" xfId="0" applyNumberFormat="1" applyFont="1" applyFill="1" applyBorder="1" applyAlignment="1">
      <alignment horizontal="center" vertical="center" wrapText="1"/>
    </xf>
    <xf numFmtId="44" fontId="9" fillId="2" borderId="1" xfId="5" applyFont="1" applyFill="1" applyBorder="1" applyAlignment="1">
      <alignment horizontal="center" vertical="center" wrapText="1"/>
    </xf>
    <xf numFmtId="44" fontId="9" fillId="2" borderId="2" xfId="5" applyFont="1" applyFill="1" applyBorder="1" applyAlignment="1">
      <alignment horizontal="right" vertical="center" wrapText="1"/>
    </xf>
    <xf numFmtId="44" fontId="30" fillId="2" borderId="2" xfId="0" applyNumberFormat="1" applyFont="1" applyFill="1" applyBorder="1" applyAlignment="1">
      <alignment horizontal="center" vertical="center" wrapText="1"/>
    </xf>
    <xf numFmtId="44" fontId="28" fillId="2" borderId="2" xfId="0" applyNumberFormat="1" applyFont="1" applyFill="1" applyBorder="1" applyAlignment="1">
      <alignment horizontal="right" vertical="center" wrapText="1"/>
    </xf>
    <xf numFmtId="0" fontId="28" fillId="2" borderId="1" xfId="0" applyFont="1" applyFill="1" applyBorder="1" applyAlignment="1">
      <alignment horizontal="center" vertical="center" wrapText="1"/>
    </xf>
    <xf numFmtId="49" fontId="28" fillId="2" borderId="1" xfId="0" applyNumberFormat="1" applyFont="1" applyFill="1" applyBorder="1" applyAlignment="1">
      <alignment horizontal="left" vertical="center"/>
    </xf>
    <xf numFmtId="0" fontId="28" fillId="2" borderId="1" xfId="0" applyFont="1" applyFill="1" applyBorder="1" applyAlignment="1">
      <alignment vertical="center" wrapText="1"/>
    </xf>
    <xf numFmtId="0" fontId="29" fillId="2" borderId="1" xfId="0" applyFont="1" applyFill="1" applyBorder="1" applyAlignment="1">
      <alignment horizontal="center" vertical="center" wrapText="1"/>
    </xf>
    <xf numFmtId="14" fontId="29" fillId="2" borderId="1" xfId="0" applyNumberFormat="1" applyFont="1" applyFill="1" applyBorder="1" applyAlignment="1">
      <alignment horizontal="center" vertical="center" wrapText="1"/>
    </xf>
    <xf numFmtId="14" fontId="28" fillId="2" borderId="2" xfId="0" quotePrefix="1" applyNumberFormat="1" applyFont="1" applyFill="1" applyBorder="1" applyAlignment="1">
      <alignment horizontal="center" vertical="center" wrapText="1"/>
    </xf>
    <xf numFmtId="44" fontId="28" fillId="2" borderId="1" xfId="0" applyNumberFormat="1" applyFont="1" applyFill="1" applyBorder="1" applyAlignment="1">
      <alignment horizontal="right" vertical="center" wrapText="1"/>
    </xf>
    <xf numFmtId="4" fontId="28" fillId="2" borderId="1" xfId="0" applyNumberFormat="1" applyFont="1" applyFill="1" applyBorder="1" applyAlignment="1">
      <alignment horizontal="center" vertical="center" wrapText="1"/>
    </xf>
    <xf numFmtId="49" fontId="28" fillId="2" borderId="1" xfId="0" applyNumberFormat="1" applyFont="1" applyFill="1" applyBorder="1" applyAlignment="1">
      <alignment horizontal="center" vertical="center" wrapText="1"/>
    </xf>
    <xf numFmtId="0" fontId="28" fillId="2" borderId="1" xfId="1" applyFont="1" applyFill="1" applyBorder="1" applyAlignment="1" applyProtection="1">
      <alignment horizontal="center" vertical="center" wrapText="1"/>
    </xf>
    <xf numFmtId="0" fontId="9" fillId="2" borderId="0" xfId="0" applyFont="1" applyFill="1" applyAlignment="1">
      <alignment vertical="center" wrapText="1"/>
    </xf>
    <xf numFmtId="0" fontId="9" fillId="2" borderId="0" xfId="0" applyFont="1" applyFill="1" applyAlignment="1">
      <alignment horizontal="center" vertical="center"/>
    </xf>
    <xf numFmtId="9" fontId="9" fillId="2" borderId="1" xfId="2" applyFont="1" applyFill="1" applyBorder="1" applyAlignment="1">
      <alignment horizontal="left" vertical="center" wrapText="1"/>
    </xf>
    <xf numFmtId="0" fontId="12" fillId="2" borderId="4" xfId="1" applyFont="1" applyFill="1" applyBorder="1" applyAlignment="1" applyProtection="1">
      <alignment horizontal="center" vertical="center" wrapText="1"/>
    </xf>
    <xf numFmtId="44" fontId="20" fillId="2" borderId="1" xfId="0" applyNumberFormat="1" applyFont="1" applyFill="1" applyBorder="1" applyAlignment="1">
      <alignment horizontal="center" vertical="center" wrapText="1"/>
    </xf>
    <xf numFmtId="0" fontId="14" fillId="2" borderId="0" xfId="0" applyFont="1" applyFill="1" applyAlignment="1">
      <alignment horizontal="left" vertical="center"/>
    </xf>
    <xf numFmtId="0" fontId="9" fillId="2" borderId="2" xfId="0" applyFont="1" applyFill="1" applyBorder="1" applyAlignment="1">
      <alignment horizontal="left" vertical="center" wrapText="1"/>
    </xf>
    <xf numFmtId="0" fontId="14" fillId="2" borderId="0" xfId="0" applyFont="1" applyFill="1" applyAlignment="1">
      <alignment horizontal="left" vertical="center" wrapText="1"/>
    </xf>
    <xf numFmtId="0" fontId="14" fillId="2" borderId="1" xfId="0" applyFont="1" applyFill="1" applyBorder="1" applyAlignment="1">
      <alignment horizontal="left" vertical="center" wrapText="1"/>
    </xf>
    <xf numFmtId="16" fontId="22" fillId="2" borderId="1" xfId="0" applyNumberFormat="1" applyFont="1" applyFill="1" applyBorder="1" applyAlignment="1">
      <alignment horizontal="center" vertical="center" wrapText="1"/>
    </xf>
    <xf numFmtId="0" fontId="22" fillId="2" borderId="1" xfId="0" applyFont="1" applyFill="1" applyBorder="1" applyAlignment="1">
      <alignment horizontal="left" vertical="center" wrapText="1"/>
    </xf>
    <xf numFmtId="0" fontId="14" fillId="2" borderId="0" xfId="0" applyFont="1" applyFill="1" applyAlignment="1">
      <alignment vertical="center" wrapText="1"/>
    </xf>
    <xf numFmtId="14" fontId="22" fillId="2" borderId="2" xfId="0" quotePrefix="1" applyNumberFormat="1" applyFont="1" applyFill="1" applyBorder="1" applyAlignment="1">
      <alignment horizontal="center" vertical="center" wrapText="1"/>
    </xf>
    <xf numFmtId="0" fontId="14" fillId="2" borderId="1" xfId="0" applyFont="1" applyFill="1" applyBorder="1" applyAlignment="1">
      <alignment horizontal="center" vertical="center"/>
    </xf>
    <xf numFmtId="44" fontId="14" fillId="5" borderId="1" xfId="0" applyNumberFormat="1" applyFont="1" applyFill="1" applyBorder="1" applyAlignment="1">
      <alignment horizontal="center" vertical="center" wrapText="1"/>
    </xf>
    <xf numFmtId="49" fontId="24" fillId="2" borderId="8" xfId="1" applyNumberFormat="1" applyFont="1" applyFill="1" applyBorder="1" applyAlignment="1" applyProtection="1">
      <alignment horizontal="center" vertical="center" wrapText="1"/>
    </xf>
    <xf numFmtId="0" fontId="22" fillId="2" borderId="1" xfId="1" applyFont="1" applyFill="1" applyBorder="1" applyAlignment="1" applyProtection="1">
      <alignment horizontal="center" vertical="center" wrapText="1"/>
    </xf>
    <xf numFmtId="0" fontId="14" fillId="2" borderId="1" xfId="0" applyFont="1" applyFill="1" applyBorder="1" applyAlignment="1">
      <alignment wrapText="1"/>
    </xf>
    <xf numFmtId="44" fontId="9" fillId="2" borderId="1" xfId="0" applyNumberFormat="1" applyFont="1" applyFill="1" applyBorder="1" applyAlignment="1">
      <alignment horizontal="center" vertical="center" wrapText="1"/>
    </xf>
    <xf numFmtId="0" fontId="14" fillId="2" borderId="1" xfId="0" applyFont="1" applyFill="1" applyBorder="1" applyAlignment="1">
      <alignment horizontal="left" vertical="center"/>
    </xf>
    <xf numFmtId="0" fontId="14" fillId="2" borderId="0" xfId="0" applyFont="1" applyFill="1" applyAlignment="1">
      <alignment horizontal="center" vertical="center" wrapText="1"/>
    </xf>
    <xf numFmtId="43" fontId="9" fillId="2" borderId="1" xfId="3" applyFont="1" applyFill="1" applyBorder="1" applyAlignment="1">
      <alignment horizontal="center" vertical="center" wrapText="1"/>
    </xf>
    <xf numFmtId="43" fontId="9" fillId="2" borderId="1" xfId="3" applyFont="1" applyFill="1" applyBorder="1" applyAlignment="1">
      <alignment horizontal="left" vertical="center"/>
    </xf>
    <xf numFmtId="43" fontId="9" fillId="2" borderId="1" xfId="3" applyFont="1" applyFill="1" applyBorder="1" applyAlignment="1">
      <alignment horizontal="left" vertical="center" wrapText="1"/>
    </xf>
    <xf numFmtId="43" fontId="9" fillId="2" borderId="1" xfId="3" applyFont="1" applyFill="1" applyBorder="1" applyAlignment="1">
      <alignment vertical="center" wrapText="1"/>
    </xf>
    <xf numFmtId="14" fontId="9" fillId="2" borderId="1" xfId="3" applyNumberFormat="1" applyFont="1" applyFill="1" applyBorder="1" applyAlignment="1">
      <alignment horizontal="center" vertical="center" wrapText="1"/>
    </xf>
    <xf numFmtId="43" fontId="9" fillId="2" borderId="1" xfId="3" quotePrefix="1" applyFont="1" applyFill="1" applyBorder="1" applyAlignment="1">
      <alignment horizontal="center" vertical="center" wrapText="1"/>
    </xf>
    <xf numFmtId="43" fontId="12" fillId="2" borderId="3" xfId="3" applyFont="1" applyFill="1" applyBorder="1" applyAlignment="1" applyProtection="1">
      <alignment horizontal="center" vertical="center" wrapText="1"/>
    </xf>
    <xf numFmtId="4" fontId="14" fillId="2" borderId="1" xfId="0" applyNumberFormat="1" applyFont="1" applyFill="1" applyBorder="1" applyAlignment="1">
      <alignment horizontal="center" vertical="center"/>
    </xf>
    <xf numFmtId="0" fontId="12" fillId="2" borderId="2" xfId="1" applyFont="1" applyFill="1" applyBorder="1" applyAlignment="1" applyProtection="1">
      <alignment horizontal="center" vertical="center" wrapText="1"/>
    </xf>
    <xf numFmtId="0" fontId="9" fillId="2" borderId="0" xfId="0" applyFont="1" applyFill="1" applyAlignment="1">
      <alignment horizontal="center" vertical="center" wrapText="1"/>
    </xf>
    <xf numFmtId="49" fontId="9" fillId="2" borderId="1" xfId="1" applyNumberFormat="1" applyFont="1" applyFill="1" applyBorder="1" applyAlignment="1" applyProtection="1">
      <alignment horizontal="center" vertical="center" wrapText="1"/>
    </xf>
    <xf numFmtId="49" fontId="9" fillId="2" borderId="1" xfId="0" quotePrefix="1" applyNumberFormat="1" applyFont="1" applyFill="1" applyBorder="1" applyAlignment="1">
      <alignment horizontal="center" vertical="center" wrapText="1"/>
    </xf>
    <xf numFmtId="14" fontId="10" fillId="2" borderId="1" xfId="0" quotePrefix="1" applyNumberFormat="1" applyFont="1" applyFill="1" applyBorder="1" applyAlignment="1">
      <alignment horizontal="center" vertical="center" wrapText="1"/>
    </xf>
    <xf numFmtId="14" fontId="10" fillId="2" borderId="2" xfId="0" quotePrefix="1" applyNumberFormat="1" applyFont="1" applyFill="1" applyBorder="1" applyAlignment="1">
      <alignment horizontal="center" vertical="center" wrapText="1"/>
    </xf>
    <xf numFmtId="14" fontId="18" fillId="2" borderId="2" xfId="0" applyNumberFormat="1" applyFont="1" applyFill="1" applyBorder="1" applyAlignment="1">
      <alignment horizontal="center" vertical="center" wrapText="1"/>
    </xf>
    <xf numFmtId="0" fontId="28" fillId="2" borderId="1" xfId="0" applyFont="1" applyFill="1" applyBorder="1" applyAlignment="1">
      <alignment horizontal="left" vertical="center" wrapText="1"/>
    </xf>
    <xf numFmtId="0" fontId="9" fillId="2" borderId="6" xfId="0" applyFont="1" applyFill="1" applyBorder="1" applyAlignment="1">
      <alignment horizontal="center" vertical="center" wrapText="1"/>
    </xf>
    <xf numFmtId="0" fontId="15" fillId="2" borderId="1" xfId="0" applyFont="1" applyFill="1" applyBorder="1" applyAlignment="1">
      <alignment wrapText="1"/>
    </xf>
    <xf numFmtId="4" fontId="9" fillId="2" borderId="1" xfId="3" applyNumberFormat="1" applyFont="1" applyFill="1" applyBorder="1" applyAlignment="1">
      <alignment horizontal="center" vertical="center" wrapText="1"/>
    </xf>
    <xf numFmtId="44" fontId="28" fillId="2" borderId="1" xfId="5" applyFont="1" applyFill="1" applyBorder="1" applyAlignment="1">
      <alignment horizontal="right" vertical="center" wrapText="1"/>
    </xf>
    <xf numFmtId="49" fontId="9" fillId="2" borderId="1" xfId="0" applyNumberFormat="1" applyFont="1" applyFill="1" applyBorder="1" applyAlignment="1">
      <alignment vertical="center" wrapText="1"/>
    </xf>
    <xf numFmtId="0" fontId="17" fillId="2" borderId="1" xfId="0" applyFont="1" applyFill="1" applyBorder="1" applyAlignment="1">
      <alignment horizontal="center" vertical="center" wrapText="1"/>
    </xf>
    <xf numFmtId="14" fontId="17" fillId="2" borderId="1" xfId="0" applyNumberFormat="1" applyFont="1" applyFill="1" applyBorder="1" applyAlignment="1">
      <alignment horizontal="center" vertical="center" wrapText="1"/>
    </xf>
    <xf numFmtId="14" fontId="12" fillId="2" borderId="1" xfId="0" applyNumberFormat="1" applyFont="1" applyFill="1" applyBorder="1" applyAlignment="1">
      <alignment horizontal="center" vertical="center" wrapText="1"/>
    </xf>
    <xf numFmtId="0" fontId="14" fillId="2" borderId="1" xfId="0" applyFont="1" applyFill="1" applyBorder="1" applyAlignment="1">
      <alignment vertical="center"/>
    </xf>
    <xf numFmtId="49" fontId="12" fillId="2" borderId="7" xfId="1" applyNumberFormat="1" applyFont="1" applyFill="1" applyBorder="1" applyAlignment="1" applyProtection="1">
      <alignment horizontal="center" vertical="center" wrapText="1"/>
    </xf>
    <xf numFmtId="49" fontId="9" fillId="2" borderId="2" xfId="0" applyNumberFormat="1" applyFont="1" applyFill="1" applyBorder="1" applyAlignment="1">
      <alignment horizontal="center" vertical="center" wrapText="1"/>
    </xf>
    <xf numFmtId="16" fontId="28" fillId="2" borderId="1" xfId="0" applyNumberFormat="1" applyFont="1" applyFill="1" applyBorder="1" applyAlignment="1">
      <alignment horizontal="center" vertical="center" wrapText="1"/>
    </xf>
    <xf numFmtId="44" fontId="6" fillId="2" borderId="1" xfId="0" applyNumberFormat="1" applyFont="1" applyFill="1" applyBorder="1" applyAlignment="1">
      <alignment horizontal="center" vertical="center" wrapText="1"/>
    </xf>
    <xf numFmtId="3" fontId="9" fillId="2" borderId="1" xfId="0" applyNumberFormat="1" applyFont="1" applyFill="1" applyBorder="1" applyAlignment="1">
      <alignment horizontal="center" vertical="center" wrapText="1"/>
    </xf>
    <xf numFmtId="49" fontId="28" fillId="2" borderId="1" xfId="0" applyNumberFormat="1" applyFont="1" applyFill="1" applyBorder="1" applyAlignment="1">
      <alignment vertical="center" wrapText="1"/>
    </xf>
    <xf numFmtId="0" fontId="29" fillId="2" borderId="1" xfId="3" applyNumberFormat="1" applyFont="1" applyFill="1" applyBorder="1" applyAlignment="1">
      <alignment horizontal="center" vertical="center" wrapText="1"/>
    </xf>
    <xf numFmtId="43" fontId="29" fillId="2" borderId="2" xfId="3" applyFont="1" applyFill="1" applyBorder="1" applyAlignment="1">
      <alignment horizontal="center" vertical="center" wrapText="1"/>
    </xf>
    <xf numFmtId="14" fontId="29" fillId="2" borderId="2" xfId="3" applyNumberFormat="1" applyFont="1" applyFill="1" applyBorder="1" applyAlignment="1">
      <alignment horizontal="center" vertical="center" wrapText="1"/>
    </xf>
    <xf numFmtId="14" fontId="29" fillId="2" borderId="1" xfId="3" applyNumberFormat="1" applyFont="1" applyFill="1" applyBorder="1" applyAlignment="1">
      <alignment horizontal="center" vertical="center" wrapText="1"/>
    </xf>
    <xf numFmtId="43" fontId="12" fillId="2" borderId="2" xfId="3" applyFont="1" applyFill="1" applyBorder="1" applyAlignment="1" applyProtection="1">
      <alignment horizontal="center" vertical="center" wrapText="1"/>
    </xf>
    <xf numFmtId="0" fontId="14" fillId="2" borderId="2"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14" fillId="2" borderId="1" xfId="0" applyFont="1" applyFill="1" applyBorder="1" applyAlignment="1">
      <alignment horizontal="center" wrapText="1"/>
    </xf>
    <xf numFmtId="0" fontId="34" fillId="2" borderId="1" xfId="0" applyFont="1" applyFill="1" applyBorder="1" applyAlignment="1">
      <alignment horizontal="center" vertical="center" wrapText="1"/>
    </xf>
    <xf numFmtId="49" fontId="34" fillId="2" borderId="1" xfId="0" applyNumberFormat="1" applyFont="1" applyFill="1" applyBorder="1" applyAlignment="1">
      <alignment horizontal="left" vertical="center"/>
    </xf>
    <xf numFmtId="0" fontId="34" fillId="2" borderId="1" xfId="0" applyFont="1" applyFill="1" applyBorder="1" applyAlignment="1">
      <alignment horizontal="left" vertical="center" wrapText="1"/>
    </xf>
    <xf numFmtId="0" fontId="34" fillId="2" borderId="1" xfId="0" applyFont="1" applyFill="1" applyBorder="1" applyAlignment="1">
      <alignment vertical="center" wrapText="1"/>
    </xf>
    <xf numFmtId="0" fontId="35" fillId="2" borderId="1" xfId="0" applyFont="1" applyFill="1" applyBorder="1" applyAlignment="1">
      <alignment horizontal="center" vertical="center" wrapText="1"/>
    </xf>
    <xf numFmtId="0" fontId="35" fillId="2" borderId="2" xfId="0" applyFont="1" applyFill="1" applyBorder="1" applyAlignment="1">
      <alignment horizontal="center" vertical="center" wrapText="1"/>
    </xf>
    <xf numFmtId="14" fontId="35" fillId="2" borderId="2" xfId="0" applyNumberFormat="1" applyFont="1" applyFill="1" applyBorder="1" applyAlignment="1">
      <alignment horizontal="center" vertical="center" wrapText="1"/>
    </xf>
    <xf numFmtId="14" fontId="35" fillId="2" borderId="1" xfId="0" applyNumberFormat="1" applyFont="1" applyFill="1" applyBorder="1" applyAlignment="1">
      <alignment horizontal="center" vertical="center" wrapText="1"/>
    </xf>
    <xf numFmtId="14" fontId="34" fillId="2" borderId="2" xfId="0" applyNumberFormat="1" applyFont="1" applyFill="1" applyBorder="1" applyAlignment="1">
      <alignment horizontal="center" vertical="center" wrapText="1"/>
    </xf>
    <xf numFmtId="14" fontId="34" fillId="2" borderId="2" xfId="0" quotePrefix="1" applyNumberFormat="1" applyFont="1" applyFill="1" applyBorder="1" applyAlignment="1">
      <alignment horizontal="center" vertical="center" wrapText="1"/>
    </xf>
    <xf numFmtId="44" fontId="34" fillId="2" borderId="1" xfId="0" applyNumberFormat="1" applyFont="1" applyFill="1" applyBorder="1" applyAlignment="1">
      <alignment horizontal="right" vertical="center" wrapText="1"/>
    </xf>
    <xf numFmtId="4" fontId="34" fillId="2" borderId="1" xfId="0" applyNumberFormat="1" applyFont="1" applyFill="1" applyBorder="1" applyAlignment="1">
      <alignment horizontal="center" vertical="center" wrapText="1"/>
    </xf>
    <xf numFmtId="49" fontId="34" fillId="2" borderId="1" xfId="0" applyNumberFormat="1" applyFont="1" applyFill="1" applyBorder="1" applyAlignment="1">
      <alignment horizontal="center" vertical="center" wrapText="1"/>
    </xf>
    <xf numFmtId="49" fontId="36" fillId="2" borderId="8" xfId="1" applyNumberFormat="1" applyFont="1" applyFill="1" applyBorder="1" applyAlignment="1" applyProtection="1">
      <alignment horizontal="center" vertical="center" wrapText="1"/>
    </xf>
    <xf numFmtId="0" fontId="34" fillId="2" borderId="1" xfId="1" applyFont="1" applyFill="1" applyBorder="1" applyAlignment="1" applyProtection="1">
      <alignment horizontal="center" vertical="center" wrapText="1"/>
    </xf>
    <xf numFmtId="14" fontId="35" fillId="2" borderId="2" xfId="0" quotePrefix="1" applyNumberFormat="1" applyFont="1" applyFill="1" applyBorder="1" applyAlignment="1">
      <alignment horizontal="center" vertical="center" wrapText="1"/>
    </xf>
    <xf numFmtId="14" fontId="35" fillId="2" borderId="1" xfId="0" quotePrefix="1" applyNumberFormat="1" applyFont="1" applyFill="1" applyBorder="1" applyAlignment="1">
      <alignment horizontal="center" vertical="center" wrapText="1"/>
    </xf>
    <xf numFmtId="0" fontId="12" fillId="2" borderId="7" xfId="1" applyFont="1" applyFill="1" applyBorder="1" applyAlignment="1" applyProtection="1">
      <alignment horizontal="center" vertical="center" wrapText="1"/>
    </xf>
    <xf numFmtId="49" fontId="24" fillId="2" borderId="1" xfId="1" applyNumberFormat="1" applyFont="1" applyFill="1" applyBorder="1" applyAlignment="1" applyProtection="1">
      <alignment horizontal="center" vertical="center" wrapText="1"/>
    </xf>
    <xf numFmtId="14" fontId="23" fillId="2" borderId="1" xfId="0" applyNumberFormat="1" applyFont="1" applyFill="1" applyBorder="1" applyAlignment="1">
      <alignment horizontal="center" vertical="center" wrapText="1"/>
    </xf>
    <xf numFmtId="14" fontId="22" fillId="2" borderId="1" xfId="0" applyNumberFormat="1" applyFont="1" applyFill="1" applyBorder="1" applyAlignment="1">
      <alignment horizontal="center" vertical="center" wrapText="1"/>
    </xf>
    <xf numFmtId="14" fontId="22" fillId="2" borderId="1" xfId="0" quotePrefix="1" applyNumberFormat="1" applyFont="1" applyFill="1" applyBorder="1" applyAlignment="1">
      <alignment horizontal="center" vertical="center" wrapText="1"/>
    </xf>
    <xf numFmtId="0" fontId="17" fillId="2" borderId="2" xfId="0" applyFont="1" applyFill="1" applyBorder="1" applyAlignment="1">
      <alignment horizontal="center" vertical="center" wrapText="1"/>
    </xf>
    <xf numFmtId="14" fontId="17" fillId="2" borderId="2" xfId="0" applyNumberFormat="1" applyFont="1" applyFill="1" applyBorder="1" applyAlignment="1">
      <alignment horizontal="center" vertical="center" wrapText="1"/>
    </xf>
    <xf numFmtId="16" fontId="9" fillId="2" borderId="2" xfId="0" applyNumberFormat="1" applyFont="1" applyFill="1" applyBorder="1" applyAlignment="1">
      <alignment horizontal="center" vertical="center" wrapText="1"/>
    </xf>
    <xf numFmtId="4" fontId="12" fillId="2" borderId="1" xfId="0" applyNumberFormat="1" applyFont="1" applyFill="1" applyBorder="1" applyAlignment="1">
      <alignment horizontal="center" vertical="center" wrapText="1"/>
    </xf>
    <xf numFmtId="49" fontId="13" fillId="2" borderId="1" xfId="0" applyNumberFormat="1" applyFont="1" applyFill="1" applyBorder="1" applyAlignment="1">
      <alignment horizontal="center" vertical="center" wrapText="1"/>
    </xf>
    <xf numFmtId="49" fontId="12" fillId="2" borderId="1" xfId="0" applyNumberFormat="1" applyFont="1" applyFill="1" applyBorder="1" applyAlignment="1">
      <alignment horizontal="center" vertical="center" wrapText="1"/>
    </xf>
    <xf numFmtId="0" fontId="12" fillId="2" borderId="2" xfId="0" applyFont="1" applyFill="1" applyBorder="1" applyAlignment="1">
      <alignment horizontal="center" vertical="center" wrapText="1"/>
    </xf>
    <xf numFmtId="0" fontId="10" fillId="2" borderId="1" xfId="3" applyNumberFormat="1" applyFont="1" applyFill="1" applyBorder="1" applyAlignment="1">
      <alignment horizontal="center" vertical="center" wrapText="1"/>
    </xf>
    <xf numFmtId="43" fontId="10" fillId="2" borderId="2" xfId="3" applyFont="1" applyFill="1" applyBorder="1" applyAlignment="1">
      <alignment horizontal="center" vertical="center" wrapText="1"/>
    </xf>
    <xf numFmtId="0" fontId="4" fillId="0" borderId="5" xfId="0" applyFont="1" applyBorder="1" applyAlignment="1">
      <alignment vertical="center"/>
    </xf>
    <xf numFmtId="0" fontId="5" fillId="0" borderId="1" xfId="0" applyFont="1" applyBorder="1" applyAlignment="1">
      <alignment horizontal="center" vertical="center" wrapText="1"/>
    </xf>
    <xf numFmtId="0" fontId="5" fillId="0" borderId="7" xfId="0" applyFont="1" applyBorder="1" applyAlignment="1">
      <alignment horizontal="center" vertical="center" wrapText="1"/>
    </xf>
    <xf numFmtId="0" fontId="7" fillId="0" borderId="1" xfId="0" applyFont="1" applyBorder="1" applyAlignment="1">
      <alignment horizontal="center" vertical="center" wrapText="1"/>
    </xf>
    <xf numFmtId="0" fontId="4" fillId="0" borderId="1" xfId="0" applyFont="1" applyBorder="1" applyAlignment="1">
      <alignment horizontal="center" vertical="center"/>
    </xf>
    <xf numFmtId="0" fontId="27" fillId="0" borderId="3" xfId="0" applyFont="1" applyBorder="1" applyAlignment="1">
      <alignment horizontal="left" vertical="center" wrapText="1"/>
    </xf>
    <xf numFmtId="0" fontId="27" fillId="0" borderId="8" xfId="0" applyFont="1" applyBorder="1" applyAlignment="1">
      <alignment horizontal="left" vertical="center" wrapText="1"/>
    </xf>
    <xf numFmtId="0" fontId="27" fillId="0" borderId="10" xfId="0" applyFont="1" applyBorder="1" applyAlignment="1">
      <alignment horizontal="left" vertical="center" wrapText="1"/>
    </xf>
    <xf numFmtId="0" fontId="27" fillId="0" borderId="11" xfId="0" applyFont="1" applyBorder="1" applyAlignment="1">
      <alignment horizontal="left" vertical="center" wrapText="1"/>
    </xf>
    <xf numFmtId="0" fontId="27" fillId="0" borderId="9" xfId="0" applyFont="1" applyBorder="1" applyAlignment="1">
      <alignment horizontal="left" vertical="center" wrapText="1"/>
    </xf>
    <xf numFmtId="0" fontId="27" fillId="0" borderId="12" xfId="0" applyFont="1" applyBorder="1" applyAlignment="1">
      <alignment horizontal="left" vertical="center" wrapText="1"/>
    </xf>
    <xf numFmtId="0" fontId="8" fillId="0" borderId="3"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7" fillId="0" borderId="0" xfId="0" applyFont="1" applyAlignment="1">
      <alignment horizontal="center" vertical="center" wrapText="1"/>
    </xf>
    <xf numFmtId="0" fontId="0" fillId="0" borderId="0" xfId="0" applyAlignment="1">
      <alignment horizont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0" fillId="0" borderId="7" xfId="0" applyBorder="1" applyAlignment="1">
      <alignment horizontal="center"/>
    </xf>
    <xf numFmtId="0" fontId="3" fillId="0" borderId="1" xfId="0" applyFont="1" applyBorder="1" applyAlignment="1">
      <alignment horizontal="center" vertical="center" wrapText="1"/>
    </xf>
    <xf numFmtId="0" fontId="0" fillId="0" borderId="8" xfId="0" applyBorder="1" applyAlignment="1">
      <alignment horizontal="center"/>
    </xf>
    <xf numFmtId="0" fontId="15" fillId="2" borderId="1" xfId="0" applyFont="1" applyFill="1" applyBorder="1" applyAlignment="1">
      <alignment horizontal="left" vertical="center"/>
    </xf>
  </cellXfs>
  <cellStyles count="8">
    <cellStyle name="Hiperlink" xfId="1" builtinId="8"/>
    <cellStyle name="Moeda" xfId="5" builtinId="4"/>
    <cellStyle name="Normal" xfId="0" builtinId="0"/>
    <cellStyle name="Porcentagem" xfId="2" builtinId="5"/>
    <cellStyle name="Vírgula" xfId="3" builtinId="3"/>
    <cellStyle name="Vírgula 2" xfId="4" xr:uid="{00000000-0005-0000-0000-000005000000}"/>
    <cellStyle name="Vírgula 2 2" xfId="7" xr:uid="{00000000-0005-0000-0000-000006000000}"/>
    <cellStyle name="Vírgula 3" xfId="6" xr:uid="{00000000-0005-0000-0000-000007000000}"/>
  </cellStyles>
  <dxfs count="42">
    <dxf>
      <font>
        <b val="0"/>
        <i val="0"/>
        <condense val="0"/>
        <extend val="0"/>
        <color indexed="10"/>
      </font>
    </dxf>
    <dxf>
      <font>
        <b val="0"/>
        <i val="0"/>
        <condense val="0"/>
        <extend val="0"/>
        <color indexed="10"/>
      </font>
    </dxf>
    <dxf>
      <font>
        <b val="0"/>
        <i val="0"/>
        <condense val="0"/>
        <extend val="0"/>
        <color indexed="10"/>
      </font>
    </dxf>
    <dxf>
      <font>
        <b val="0"/>
        <i val="0"/>
        <condense val="0"/>
        <extend val="0"/>
        <color indexed="10"/>
      </font>
    </dxf>
    <dxf>
      <font>
        <b val="0"/>
        <i val="0"/>
        <condense val="0"/>
        <extend val="0"/>
        <color indexed="10"/>
      </font>
    </dxf>
    <dxf>
      <font>
        <b val="0"/>
        <i val="0"/>
        <condense val="0"/>
        <extend val="0"/>
        <color indexed="10"/>
      </font>
    </dxf>
    <dxf>
      <font>
        <b val="0"/>
        <i val="0"/>
        <condense val="0"/>
        <extend val="0"/>
        <color indexed="10"/>
      </font>
    </dxf>
    <dxf>
      <font>
        <b val="0"/>
        <i val="0"/>
        <condense val="0"/>
        <extend val="0"/>
        <color indexed="10"/>
      </font>
    </dxf>
    <dxf>
      <font>
        <b val="0"/>
        <i val="0"/>
        <condense val="0"/>
        <extend val="0"/>
        <color indexed="10"/>
      </font>
    </dxf>
    <dxf>
      <font>
        <condense val="0"/>
        <extend val="0"/>
        <color indexed="10"/>
      </font>
    </dxf>
    <dxf>
      <font>
        <b val="0"/>
        <i val="0"/>
        <condense val="0"/>
        <extend val="0"/>
        <color indexed="10"/>
      </font>
    </dxf>
    <dxf>
      <font>
        <b val="0"/>
        <i val="0"/>
        <condense val="0"/>
        <extend val="0"/>
        <color indexed="10"/>
      </font>
    </dxf>
    <dxf>
      <font>
        <b val="0"/>
        <i val="0"/>
        <condense val="0"/>
        <extend val="0"/>
        <color indexed="10"/>
      </font>
    </dxf>
    <dxf>
      <font>
        <b val="0"/>
        <i val="0"/>
        <condense val="0"/>
        <extend val="0"/>
        <color indexed="10"/>
      </font>
    </dxf>
    <dxf>
      <font>
        <b val="0"/>
        <i val="0"/>
        <condense val="0"/>
        <extend val="0"/>
        <color indexed="10"/>
      </font>
    </dxf>
    <dxf>
      <fill>
        <patternFill>
          <fgColor indexed="64"/>
          <bgColor theme="6" tint="0.59999389629810485"/>
        </patternFill>
      </fill>
      <alignment horizontal="center" vertical="center" textRotation="0" wrapText="1" indent="0" justifyLastLine="0" shrinkToFit="0" readingOrder="0"/>
      <border diagonalUp="0" diagonalDown="0">
        <left style="thin">
          <color indexed="64"/>
        </left>
        <right style="thin">
          <color indexed="64"/>
        </right>
        <vertical/>
      </border>
    </dxf>
    <dxf>
      <font>
        <b val="0"/>
        <i val="0"/>
        <strike val="0"/>
        <condense val="0"/>
        <extend val="0"/>
        <outline val="0"/>
        <shadow val="0"/>
        <u val="none"/>
        <vertAlign val="baseline"/>
        <sz val="10"/>
        <color theme="1"/>
        <name val="Arial"/>
        <scheme val="none"/>
      </font>
      <fill>
        <patternFill patternType="solid">
          <fgColor indexed="64"/>
          <bgColor theme="6" tint="0.5999938962981048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30" formatCode="@"/>
      <fill>
        <patternFill patternType="solid">
          <fgColor indexed="64"/>
          <bgColor theme="6" tint="0.59999389629810485"/>
        </patternFill>
      </fill>
      <alignment horizontal="center" vertical="center" textRotation="0" wrapText="1" indent="0" justifyLastLine="0" shrinkToFit="0" readingOrder="0"/>
      <border diagonalUp="0" diagonalDown="0" outline="0">
        <left/>
        <right/>
        <top style="thin">
          <color indexed="64"/>
        </top>
        <bottom/>
      </border>
      <protection locked="1" hidden="0"/>
    </dxf>
    <dxf>
      <font>
        <b val="0"/>
        <i val="0"/>
        <strike val="0"/>
        <condense val="0"/>
        <extend val="0"/>
        <outline val="0"/>
        <shadow val="0"/>
        <u val="none"/>
        <vertAlign val="baseline"/>
        <sz val="10"/>
        <color theme="1"/>
        <name val="Arial"/>
        <scheme val="none"/>
      </font>
      <numFmt numFmtId="30" formatCode="@"/>
      <fill>
        <patternFill patternType="solid">
          <fgColor indexed="64"/>
          <bgColor theme="6" tint="0.5999938962981048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numFmt numFmtId="30" formatCode="@"/>
      <fill>
        <patternFill patternType="solid">
          <fgColor indexed="64"/>
          <bgColor theme="6" tint="0.5999938962981048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numFmt numFmtId="4" formatCode="#,##0.00"/>
      <fill>
        <patternFill patternType="solid">
          <fgColor indexed="64"/>
          <bgColor theme="6" tint="0.5999938962981048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numFmt numFmtId="34" formatCode="_-&quot;R$&quot;\ * #,##0.00_-;\-&quot;R$&quot;\ * #,##0.00_-;_-&quot;R$&quot;\ * &quot;-&quot;??_-;_-@_-"/>
      <fill>
        <patternFill patternType="solid">
          <fgColor indexed="64"/>
          <bgColor theme="6" tint="0.59999389629810485"/>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4" formatCode="_-&quot;R$&quot;\ * #,##0.00_-;\-&quot;R$&quot;\ * #,##0.00_-;_-&quot;R$&quot;\ * &quot;-&quot;??_-;_-@_-"/>
    </dxf>
    <dxf>
      <font>
        <b val="0"/>
        <i val="0"/>
        <strike val="0"/>
        <condense val="0"/>
        <extend val="0"/>
        <outline val="0"/>
        <shadow val="0"/>
        <u val="none"/>
        <vertAlign val="baseline"/>
        <sz val="8"/>
        <color theme="1"/>
        <name val="Arial"/>
        <scheme val="none"/>
      </font>
      <numFmt numFmtId="34" formatCode="_-&quot;R$&quot;\ * #,##0.00_-;\-&quot;R$&quot;\ * #,##0.00_-;_-&quot;R$&quot;\ * &quot;-&quot;??_-;_-@_-"/>
      <fill>
        <patternFill patternType="solid">
          <fgColor indexed="64"/>
          <bgColor theme="6" tint="0.5999938962981048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numFmt numFmtId="19" formatCode="dd/mm/yyyy"/>
      <fill>
        <patternFill patternType="solid">
          <fgColor indexed="64"/>
          <bgColor theme="6" tint="0.5999938962981048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scheme val="none"/>
      </font>
      <numFmt numFmtId="19" formatCode="dd/mm/yyyy"/>
      <fill>
        <patternFill patternType="solid">
          <fgColor indexed="64"/>
          <bgColor theme="6" tint="0.5999938962981048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scheme val="none"/>
      </font>
      <numFmt numFmtId="19" formatCode="dd/mm/yyyy"/>
      <fill>
        <patternFill patternType="solid">
          <fgColor indexed="64"/>
          <bgColor theme="8" tint="0.5999938962981048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numFmt numFmtId="19" formatCode="dd/mm/yyyy"/>
      <fill>
        <patternFill patternType="solid">
          <fgColor indexed="64"/>
          <bgColor theme="6" tint="0.5999938962981048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scheme val="none"/>
      </font>
      <numFmt numFmtId="19" formatCode="dd/mm/yyyy"/>
      <fill>
        <patternFill patternType="solid">
          <fgColor indexed="64"/>
          <bgColor theme="6" tint="0.5999938962981048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scheme val="none"/>
      </font>
      <numFmt numFmtId="19" formatCode="dd/mm/yyyy"/>
      <fill>
        <patternFill patternType="solid">
          <fgColor indexed="64"/>
          <bgColor theme="6" tint="0.5999938962981048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Arial"/>
        <scheme val="none"/>
      </font>
      <numFmt numFmtId="19" formatCode="dd/mm/yyyy"/>
      <fill>
        <patternFill patternType="solid">
          <fgColor indexed="64"/>
          <bgColor theme="6" tint="0.5999938962981048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scheme val="none"/>
      </font>
      <numFmt numFmtId="19" formatCode="dd/mm/yyyy"/>
      <fill>
        <patternFill patternType="solid">
          <fgColor indexed="64"/>
          <bgColor theme="6" tint="0.5999938962981048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scheme val="none"/>
      </font>
      <fill>
        <patternFill patternType="solid">
          <fgColor indexed="64"/>
          <bgColor theme="6" tint="0.5999938962981048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scheme val="none"/>
      </font>
      <numFmt numFmtId="0" formatCode="General"/>
      <fill>
        <patternFill patternType="solid">
          <fgColor indexed="64"/>
          <bgColor theme="6" tint="0.5999938962981048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6" tint="0.5999938962981048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6" tint="0.5999938962981048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numFmt numFmtId="30" formatCode="@"/>
      <fill>
        <patternFill patternType="solid">
          <fgColor indexed="64"/>
          <bgColor theme="6" tint="0.5999938962981048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numFmt numFmtId="0" formatCode="General"/>
      <fill>
        <patternFill patternType="solid">
          <fgColor indexed="64"/>
          <bgColor theme="6" tint="0.5999938962981048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6" tint="0.5999938962981048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Arial"/>
        <scheme val="none"/>
      </font>
      <fill>
        <patternFill patternType="solid">
          <fgColor indexed="64"/>
          <bgColor theme="6" tint="0.59999389629810485"/>
        </patternFill>
      </fill>
      <alignment horizontal="center" vertical="center" textRotation="0" wrapText="1" relativeIndent="0" justifyLastLine="0" shrinkToFit="0" readingOrder="0"/>
    </dxf>
    <dxf>
      <border outline="0">
        <bottom style="thin">
          <color indexed="64"/>
        </bottom>
      </border>
    </dxf>
    <dxf>
      <font>
        <b/>
        <i val="0"/>
        <strike val="0"/>
        <condense val="0"/>
        <extend val="0"/>
        <outline val="0"/>
        <shadow val="0"/>
        <u val="none"/>
        <vertAlign val="baseline"/>
        <sz val="9"/>
        <color theme="1"/>
        <name val="Calibri"/>
        <scheme val="minor"/>
      </font>
      <alignment horizontal="center" vertical="center" textRotation="0" wrapText="1" relativeIndent="0" justifyLastLine="0" shrinkToFit="0" readingOrder="0"/>
    </dxf>
  </dxfs>
  <tableStyles count="0" defaultTableStyle="TableStyleMedium9" defaultPivotStyle="PivotStyleLight16"/>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06/relationships/vbaProject" Target="vbaProject.bin"/><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7</xdr:col>
      <xdr:colOff>161925</xdr:colOff>
      <xdr:row>0</xdr:row>
      <xdr:rowOff>114300</xdr:rowOff>
    </xdr:from>
    <xdr:to>
      <xdr:col>7</xdr:col>
      <xdr:colOff>838200</xdr:colOff>
      <xdr:row>1</xdr:row>
      <xdr:rowOff>400050</xdr:rowOff>
    </xdr:to>
    <xdr:pic>
      <xdr:nvPicPr>
        <xdr:cNvPr id="204399" name="Imagem 5">
          <a:extLst>
            <a:ext uri="{FF2B5EF4-FFF2-40B4-BE49-F238E27FC236}">
              <a16:creationId xmlns:a16="http://schemas.microsoft.com/office/drawing/2014/main" id="{00000000-0008-0000-0000-00006F1E03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782425" y="114300"/>
          <a:ext cx="67627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0</xdr:col>
          <xdr:colOff>276225</xdr:colOff>
          <xdr:row>0</xdr:row>
          <xdr:rowOff>0</xdr:rowOff>
        </xdr:from>
        <xdr:to>
          <xdr:col>1</xdr:col>
          <xdr:colOff>390525</xdr:colOff>
          <xdr:row>1</xdr:row>
          <xdr:rowOff>523875</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A5:X339" totalsRowShown="0" headerRowDxfId="41" dataDxfId="39" headerRowBorderDxfId="40">
  <autoFilter ref="A5:X339" xr:uid="{00000000-0009-0000-0100-000001000000}"/>
  <tableColumns count="24">
    <tableColumn id="1" xr3:uid="{00000000-0010-0000-0000-000001000000}" name="Nº" dataDxfId="38"/>
    <tableColumn id="2" xr3:uid="{00000000-0010-0000-0000-000002000000}" name="CONTRATO PORTAL" dataDxfId="37"/>
    <tableColumn id="42" xr3:uid="{00000000-0010-0000-0000-00002A000000}" name="NÚMERO SEI" dataDxfId="36"/>
    <tableColumn id="3" xr3:uid="{00000000-0010-0000-0000-000003000000}" name="CONTRATADO" dataDxfId="35"/>
    <tableColumn id="5" xr3:uid="{00000000-0010-0000-0000-000005000000}" name="OBJETO DO CONTRATO" dataDxfId="34"/>
    <tableColumn id="7" xr3:uid="{00000000-0010-0000-0000-000007000000}" name="COMODATO" dataDxfId="33"/>
    <tableColumn id="8" xr3:uid="{00000000-0010-0000-0000-000008000000}" name="APÓLICE/GARANTIA DA EXECUÇÃO " dataDxfId="32"/>
    <tableColumn id="9" xr3:uid="{00000000-0010-0000-0000-000009000000}" name="DATA DE VIGÊNCIA INICIAL DO CONTRATO" dataDxfId="31"/>
    <tableColumn id="6" xr3:uid="{00000000-0010-0000-0000-000006000000}" name="DATA FINAL DA 1ª VIGÊNCIA" dataDxfId="30"/>
    <tableColumn id="23" xr3:uid="{00000000-0010-0000-0000-000017000000}" name="PRORROGÁVEL? SIM/NÃO" dataDxfId="29"/>
    <tableColumn id="29" xr3:uid="{00000000-0010-0000-0000-00001D000000}" name="DATA INICIAL DO ÚLTIMO TERMO ADITIVO" dataDxfId="28"/>
    <tableColumn id="28" xr3:uid="{00000000-0010-0000-0000-00001C000000}" name="DATA FINAL DO ÚLTIMO TERMO ADITIVO" dataDxfId="27"/>
    <tableColumn id="10" xr3:uid="{00000000-0010-0000-0000-00000A000000}" name="DATA FINAL/ TOTAL DA CONTRATAÇÃO" dataDxfId="26"/>
    <tableColumn id="11" xr3:uid="{00000000-0010-0000-0000-00000B000000}" name="MÊS DE REFERÊNCIA PARA EMISSÃO DO AVISO" dataDxfId="25"/>
    <tableColumn id="12" xr3:uid="{00000000-0010-0000-0000-00000C000000}" name="ANO DE REFERÊNCIA PARA EMISSÃO DE AVISO" dataDxfId="24"/>
    <tableColumn id="13" xr3:uid="{00000000-0010-0000-0000-00000D000000}" name="VALOR MENSAL " dataDxfId="23"/>
    <tableColumn id="19" xr3:uid="{00000000-0010-0000-0000-000013000000}" name="VALOR ANUAL" dataDxfId="22"/>
    <tableColumn id="14" xr3:uid="{00000000-0010-0000-0000-00000E000000}" name="VALOR TOTAL" dataDxfId="21"/>
    <tableColumn id="21" xr3:uid="{00000000-0010-0000-0000-000015000000}" name="SIGLA SETOR" dataDxfId="20"/>
    <tableColumn id="15" xr3:uid="{00000000-0010-0000-0000-00000F000000}" name="RESPONSÁVEL TÉCNICO" dataDxfId="19"/>
    <tableColumn id="16" xr3:uid="{00000000-0010-0000-0000-000010000000}" name="FISCAL" dataDxfId="18"/>
    <tableColumn id="17" xr3:uid="{00000000-0010-0000-0000-000011000000}" name="FISCAL SUPLENTE" dataDxfId="17" dataCellStyle="Hiperlink"/>
    <tableColumn id="18" xr3:uid="{00000000-0010-0000-0000-000012000000}" name="GESTOR " dataDxfId="16"/>
    <tableColumn id="4" xr3:uid="{00000000-0010-0000-0000-000004000000}" name="GESTOR SUPLENTE" dataDxfId="15"/>
  </tableColumns>
  <tableStyleInfo name="TableStyleDark10"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1.xml"/><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1"/>
  <dimension ref="A1:FF339"/>
  <sheetViews>
    <sheetView tabSelected="1" topLeftCell="A327" zoomScale="40" zoomScaleNormal="40" workbookViewId="0">
      <selection activeCell="A17" sqref="A17"/>
    </sheetView>
  </sheetViews>
  <sheetFormatPr defaultColWidth="9.140625" defaultRowHeight="15" x14ac:dyDescent="0.25"/>
  <cols>
    <col min="1" max="1" width="14" style="26" customWidth="1"/>
    <col min="2" max="2" width="13.140625" style="26" customWidth="1"/>
    <col min="3" max="3" width="26.5703125" style="1" customWidth="1"/>
    <col min="4" max="4" width="39.140625" style="1" customWidth="1"/>
    <col min="5" max="5" width="58.140625" style="1" customWidth="1"/>
    <col min="6" max="6" width="11.85546875" style="1" customWidth="1"/>
    <col min="7" max="7" width="16" style="1" customWidth="1"/>
    <col min="8" max="8" width="17.85546875" style="1" customWidth="1"/>
    <col min="9" max="10" width="14.140625" style="1" customWidth="1"/>
    <col min="11" max="11" width="15.140625" customWidth="1"/>
    <col min="12" max="12" width="12.85546875" style="1" customWidth="1"/>
    <col min="13" max="13" width="15.5703125" style="1" customWidth="1"/>
    <col min="14" max="14" width="10.85546875" style="1" customWidth="1"/>
    <col min="15" max="15" width="9.42578125" style="1" customWidth="1"/>
    <col min="16" max="16" width="19.140625" style="73" customWidth="1"/>
    <col min="17" max="17" width="22.140625" style="99" customWidth="1"/>
    <col min="18" max="18" width="24.140625" style="2" customWidth="1"/>
    <col min="19" max="19" width="16.42578125" style="2" customWidth="1"/>
    <col min="20" max="20" width="24.42578125" style="2" customWidth="1"/>
    <col min="21" max="21" width="17.140625" style="4" customWidth="1"/>
    <col min="22" max="22" width="16.85546875" style="2" customWidth="1"/>
    <col min="23" max="23" width="18" style="4" customWidth="1"/>
    <col min="24" max="24" width="27.140625" style="73" customWidth="1"/>
    <col min="25" max="25" width="23.85546875" style="1" customWidth="1"/>
    <col min="26" max="161" width="9.140625" style="1"/>
    <col min="162" max="162" width="9.140625" style="1" customWidth="1"/>
    <col min="163" max="16384" width="9.140625" style="1"/>
  </cols>
  <sheetData>
    <row r="1" spans="1:162" ht="12" customHeight="1" x14ac:dyDescent="0.25">
      <c r="A1" s="233"/>
      <c r="B1" s="234"/>
      <c r="C1" s="227" t="s">
        <v>1400</v>
      </c>
      <c r="D1" s="228"/>
      <c r="E1" s="229"/>
      <c r="F1" s="226" t="s">
        <v>56</v>
      </c>
      <c r="G1" s="226"/>
      <c r="H1" s="226"/>
      <c r="I1" s="84"/>
      <c r="J1" s="93"/>
      <c r="K1" s="89"/>
      <c r="L1" s="89"/>
      <c r="M1" s="88"/>
      <c r="N1" s="89"/>
      <c r="O1" s="89"/>
      <c r="P1" s="89"/>
      <c r="Q1" s="97"/>
      <c r="R1" s="89"/>
      <c r="S1" s="89"/>
      <c r="T1" s="89"/>
      <c r="U1" s="89"/>
      <c r="V1" s="89"/>
      <c r="W1" s="89"/>
      <c r="X1" s="89"/>
    </row>
    <row r="2" spans="1:162" ht="41.45" customHeight="1" x14ac:dyDescent="0.25">
      <c r="A2" s="235"/>
      <c r="B2" s="236"/>
      <c r="C2" s="230"/>
      <c r="D2" s="231"/>
      <c r="E2" s="232"/>
      <c r="F2" s="225" t="s">
        <v>63</v>
      </c>
      <c r="G2" s="225"/>
      <c r="H2" s="226"/>
      <c r="I2" s="85"/>
      <c r="J2" s="94"/>
      <c r="K2" s="91"/>
      <c r="L2" s="91"/>
      <c r="M2" s="90"/>
      <c r="N2" s="91"/>
      <c r="O2" s="91"/>
      <c r="P2" s="91"/>
      <c r="Q2" s="98"/>
      <c r="R2" s="91"/>
      <c r="S2" s="91"/>
      <c r="T2" s="91"/>
      <c r="U2" s="91"/>
      <c r="V2" s="91"/>
      <c r="W2" s="91"/>
      <c r="X2" s="91"/>
    </row>
    <row r="3" spans="1:162" s="3" customFormat="1" ht="14.1" customHeight="1" x14ac:dyDescent="0.25">
      <c r="A3" s="223"/>
      <c r="B3" s="223"/>
      <c r="C3" s="223"/>
      <c r="D3" s="223"/>
      <c r="E3" s="223"/>
      <c r="F3" s="223"/>
      <c r="G3" s="223"/>
      <c r="H3" s="223"/>
      <c r="I3" s="83"/>
      <c r="J3" s="92"/>
      <c r="K3" s="92"/>
      <c r="L3" s="92"/>
      <c r="M3" s="83"/>
      <c r="N3" s="92"/>
      <c r="O3" s="224"/>
      <c r="P3" s="224"/>
      <c r="Q3" s="224"/>
      <c r="R3" s="224"/>
      <c r="S3" s="224"/>
      <c r="T3" s="224"/>
      <c r="U3" s="224"/>
      <c r="V3" s="224"/>
      <c r="W3" s="224"/>
      <c r="X3" s="224"/>
    </row>
    <row r="4" spans="1:162" ht="17.45" customHeight="1" x14ac:dyDescent="0.25">
      <c r="K4" s="1"/>
      <c r="M4" s="1" t="s">
        <v>1397</v>
      </c>
      <c r="T4" s="4"/>
      <c r="U4" s="2"/>
      <c r="V4" s="4"/>
      <c r="W4" s="73"/>
      <c r="X4" s="2"/>
    </row>
    <row r="5" spans="1:162" ht="69" customHeight="1" x14ac:dyDescent="0.25">
      <c r="A5" s="95" t="s">
        <v>23</v>
      </c>
      <c r="B5" s="95" t="s">
        <v>24</v>
      </c>
      <c r="C5" s="96" t="s">
        <v>30</v>
      </c>
      <c r="D5" s="95" t="s">
        <v>0</v>
      </c>
      <c r="E5" s="95" t="s">
        <v>1</v>
      </c>
      <c r="F5" s="95" t="s">
        <v>2</v>
      </c>
      <c r="G5" s="95" t="s">
        <v>57</v>
      </c>
      <c r="H5" s="95" t="s">
        <v>1399</v>
      </c>
      <c r="I5" s="95" t="s">
        <v>1392</v>
      </c>
      <c r="J5" s="95" t="s">
        <v>1398</v>
      </c>
      <c r="K5" s="95" t="s">
        <v>59</v>
      </c>
      <c r="L5" s="95" t="s">
        <v>60</v>
      </c>
      <c r="M5" s="95" t="s">
        <v>58</v>
      </c>
      <c r="N5" s="95" t="s">
        <v>61</v>
      </c>
      <c r="O5" s="95" t="s">
        <v>62</v>
      </c>
      <c r="P5" s="101" t="s">
        <v>1402</v>
      </c>
      <c r="Q5" s="100" t="s">
        <v>1393</v>
      </c>
      <c r="R5" s="95" t="s">
        <v>3</v>
      </c>
      <c r="S5" s="95" t="s">
        <v>5</v>
      </c>
      <c r="T5" s="95" t="s">
        <v>25</v>
      </c>
      <c r="U5" s="95" t="s">
        <v>4</v>
      </c>
      <c r="V5" s="95" t="s">
        <v>54</v>
      </c>
      <c r="W5" s="83" t="s">
        <v>64</v>
      </c>
      <c r="X5" s="83" t="s">
        <v>55</v>
      </c>
    </row>
    <row r="6" spans="1:162" ht="37.5" customHeight="1" x14ac:dyDescent="0.25">
      <c r="A6" s="27" t="s">
        <v>71</v>
      </c>
      <c r="B6" s="27">
        <v>9410283</v>
      </c>
      <c r="C6" s="63" t="s">
        <v>72</v>
      </c>
      <c r="D6" s="132" t="s">
        <v>73</v>
      </c>
      <c r="E6" s="28" t="s">
        <v>74</v>
      </c>
      <c r="F6" s="30" t="s">
        <v>65</v>
      </c>
      <c r="G6" s="30"/>
      <c r="H6" s="32">
        <v>45344</v>
      </c>
      <c r="I6" s="32">
        <v>45709</v>
      </c>
      <c r="J6" s="32" t="s">
        <v>98</v>
      </c>
      <c r="K6" s="31">
        <v>46075</v>
      </c>
      <c r="L6" s="31">
        <v>46439</v>
      </c>
      <c r="M6" s="32">
        <v>47170</v>
      </c>
      <c r="N6" s="33" t="s">
        <v>75</v>
      </c>
      <c r="O6" s="41" t="s">
        <v>396</v>
      </c>
      <c r="P6" s="113">
        <v>23583.18</v>
      </c>
      <c r="Q6" s="113">
        <v>282998.15999999997</v>
      </c>
      <c r="R6" s="113">
        <v>282998.15999999997</v>
      </c>
      <c r="S6" s="35" t="s">
        <v>1103</v>
      </c>
      <c r="T6" s="37"/>
      <c r="U6" s="27" t="s">
        <v>180</v>
      </c>
      <c r="V6" s="42" t="s">
        <v>946</v>
      </c>
      <c r="W6" s="44" t="s">
        <v>1185</v>
      </c>
      <c r="X6" s="44" t="s">
        <v>217</v>
      </c>
    </row>
    <row r="7" spans="1:162" ht="33" customHeight="1" x14ac:dyDescent="0.25">
      <c r="A7" s="27" t="s">
        <v>79</v>
      </c>
      <c r="B7" s="27">
        <v>9293818</v>
      </c>
      <c r="C7" s="63" t="s">
        <v>80</v>
      </c>
      <c r="D7" s="29" t="s">
        <v>81</v>
      </c>
      <c r="E7" s="28" t="s">
        <v>82</v>
      </c>
      <c r="F7" s="30" t="s">
        <v>65</v>
      </c>
      <c r="G7" s="30"/>
      <c r="H7" s="32">
        <v>44485</v>
      </c>
      <c r="I7" s="32">
        <v>44849</v>
      </c>
      <c r="J7" s="32" t="s">
        <v>98</v>
      </c>
      <c r="K7" s="31">
        <v>45946</v>
      </c>
      <c r="L7" s="31">
        <v>46310</v>
      </c>
      <c r="M7" s="32">
        <v>46310</v>
      </c>
      <c r="N7" s="33" t="s">
        <v>83</v>
      </c>
      <c r="O7" s="33" t="s">
        <v>67</v>
      </c>
      <c r="P7" s="114">
        <v>472.33</v>
      </c>
      <c r="Q7" s="114">
        <v>5668</v>
      </c>
      <c r="R7" s="114" t="s">
        <v>84</v>
      </c>
      <c r="S7" s="35" t="s">
        <v>1107</v>
      </c>
      <c r="T7" s="37"/>
      <c r="U7" s="27" t="s">
        <v>1338</v>
      </c>
      <c r="V7" s="42" t="s">
        <v>1339</v>
      </c>
      <c r="W7" s="69" t="s">
        <v>70</v>
      </c>
      <c r="X7" s="69" t="s">
        <v>1185</v>
      </c>
    </row>
    <row r="8" spans="1:162" ht="47.45" customHeight="1" x14ac:dyDescent="0.25">
      <c r="A8" s="27" t="s">
        <v>85</v>
      </c>
      <c r="B8" s="27">
        <v>9369083</v>
      </c>
      <c r="C8" s="63" t="s">
        <v>86</v>
      </c>
      <c r="D8" s="29" t="s">
        <v>81</v>
      </c>
      <c r="E8" s="28" t="s">
        <v>87</v>
      </c>
      <c r="F8" s="30" t="s">
        <v>65</v>
      </c>
      <c r="G8" s="30"/>
      <c r="H8" s="32">
        <v>44986</v>
      </c>
      <c r="I8" s="32">
        <v>45351</v>
      </c>
      <c r="J8" s="32" t="s">
        <v>98</v>
      </c>
      <c r="K8" s="31">
        <v>46082</v>
      </c>
      <c r="L8" s="31">
        <v>46446</v>
      </c>
      <c r="M8" s="32">
        <v>46811</v>
      </c>
      <c r="N8" s="33" t="s">
        <v>75</v>
      </c>
      <c r="O8" s="33" t="s">
        <v>396</v>
      </c>
      <c r="P8" s="114">
        <f>Tabela1[[#This Row],[VALOR TOTAL]]/12</f>
        <v>4043.9583333333335</v>
      </c>
      <c r="Q8" s="114">
        <v>48527.5</v>
      </c>
      <c r="R8" s="114">
        <v>48527.5</v>
      </c>
      <c r="S8" s="35" t="s">
        <v>88</v>
      </c>
      <c r="T8" s="37"/>
      <c r="U8" s="27" t="s">
        <v>89</v>
      </c>
      <c r="V8" s="42" t="s">
        <v>68</v>
      </c>
      <c r="W8" s="133" t="s">
        <v>70</v>
      </c>
      <c r="X8" s="69" t="s">
        <v>1185</v>
      </c>
    </row>
    <row r="9" spans="1:162" ht="36.6" customHeight="1" x14ac:dyDescent="0.25">
      <c r="A9" s="27" t="s">
        <v>1205</v>
      </c>
      <c r="B9" s="27">
        <v>9483096</v>
      </c>
      <c r="C9" s="65" t="s">
        <v>1206</v>
      </c>
      <c r="D9" s="29" t="s">
        <v>1207</v>
      </c>
      <c r="E9" s="28" t="s">
        <v>1208</v>
      </c>
      <c r="F9" s="30" t="s">
        <v>65</v>
      </c>
      <c r="G9" s="47"/>
      <c r="H9" s="39">
        <v>45974</v>
      </c>
      <c r="I9" s="39">
        <v>46338</v>
      </c>
      <c r="J9" s="39" t="s">
        <v>98</v>
      </c>
      <c r="K9" s="36"/>
      <c r="L9" s="36"/>
      <c r="M9" s="39">
        <v>49625</v>
      </c>
      <c r="N9" s="45" t="s">
        <v>148</v>
      </c>
      <c r="O9" s="45" t="s">
        <v>67</v>
      </c>
      <c r="P9" s="114">
        <v>320</v>
      </c>
      <c r="Q9" s="134">
        <v>3840</v>
      </c>
      <c r="R9" s="114">
        <v>3840</v>
      </c>
      <c r="S9" s="35" t="s">
        <v>1209</v>
      </c>
      <c r="T9" s="37"/>
      <c r="U9" s="37" t="s">
        <v>1210</v>
      </c>
      <c r="V9" s="66" t="s">
        <v>211</v>
      </c>
      <c r="W9" s="51" t="s">
        <v>217</v>
      </c>
      <c r="X9" s="159" t="s">
        <v>1124</v>
      </c>
    </row>
    <row r="10" spans="1:162" ht="36" customHeight="1" x14ac:dyDescent="0.25">
      <c r="A10" s="27" t="s">
        <v>1226</v>
      </c>
      <c r="B10" s="27">
        <v>9483939</v>
      </c>
      <c r="C10" s="65" t="s">
        <v>1225</v>
      </c>
      <c r="D10" s="29" t="s">
        <v>1207</v>
      </c>
      <c r="E10" s="28" t="s">
        <v>1227</v>
      </c>
      <c r="F10" s="30" t="s">
        <v>65</v>
      </c>
      <c r="G10" s="47"/>
      <c r="H10" s="39">
        <v>45978</v>
      </c>
      <c r="I10" s="39">
        <v>46342</v>
      </c>
      <c r="J10" s="39" t="s">
        <v>98</v>
      </c>
      <c r="K10" s="36"/>
      <c r="L10" s="36"/>
      <c r="M10" s="39">
        <v>49629</v>
      </c>
      <c r="N10" s="45" t="s">
        <v>148</v>
      </c>
      <c r="O10" s="45" t="s">
        <v>67</v>
      </c>
      <c r="P10" s="114">
        <f>Tabela1[[#This Row],[VALOR TOTAL]]/12</f>
        <v>680.93999999999994</v>
      </c>
      <c r="Q10" s="114">
        <v>8171.28</v>
      </c>
      <c r="R10" s="114">
        <v>8171.28</v>
      </c>
      <c r="S10" s="35" t="s">
        <v>127</v>
      </c>
      <c r="T10" s="37"/>
      <c r="U10" s="37" t="s">
        <v>129</v>
      </c>
      <c r="V10" s="66" t="s">
        <v>1256</v>
      </c>
      <c r="W10" s="51" t="s">
        <v>70</v>
      </c>
      <c r="X10" s="159" t="s">
        <v>1185</v>
      </c>
    </row>
    <row r="11" spans="1:162" ht="45.6" customHeight="1" x14ac:dyDescent="0.25">
      <c r="A11" s="43" t="s">
        <v>95</v>
      </c>
      <c r="B11" s="27">
        <v>9471169</v>
      </c>
      <c r="C11" s="63" t="s">
        <v>96</v>
      </c>
      <c r="D11" s="29" t="s">
        <v>90</v>
      </c>
      <c r="E11" s="28" t="s">
        <v>97</v>
      </c>
      <c r="F11" s="30" t="s">
        <v>98</v>
      </c>
      <c r="G11" s="30"/>
      <c r="H11" s="32">
        <v>45853</v>
      </c>
      <c r="I11" s="39">
        <v>46217</v>
      </c>
      <c r="J11" s="39" t="s">
        <v>98</v>
      </c>
      <c r="K11" s="31">
        <v>46218</v>
      </c>
      <c r="L11" s="31">
        <v>46582</v>
      </c>
      <c r="M11" s="39">
        <v>49504</v>
      </c>
      <c r="N11" s="33" t="s">
        <v>99</v>
      </c>
      <c r="O11" s="33" t="s">
        <v>396</v>
      </c>
      <c r="P11" s="114">
        <f>Tabela1[[#This Row],[VALOR ANUAL]]/12</f>
        <v>1014866.6666666666</v>
      </c>
      <c r="Q11" s="114">
        <v>12178400</v>
      </c>
      <c r="R11" s="114">
        <v>12178400</v>
      </c>
      <c r="S11" s="35" t="s">
        <v>92</v>
      </c>
      <c r="T11" s="37"/>
      <c r="U11" s="27" t="s">
        <v>93</v>
      </c>
      <c r="V11" s="40" t="s">
        <v>94</v>
      </c>
      <c r="W11" s="40" t="s">
        <v>217</v>
      </c>
      <c r="X11" s="159" t="s">
        <v>1124</v>
      </c>
    </row>
    <row r="12" spans="1:162" s="25" customFormat="1" ht="50.1" customHeight="1" x14ac:dyDescent="0.25">
      <c r="A12" s="74" t="s">
        <v>1331</v>
      </c>
      <c r="B12" s="74">
        <v>9493150</v>
      </c>
      <c r="C12" s="79" t="s">
        <v>1332</v>
      </c>
      <c r="D12" s="138" t="s">
        <v>1333</v>
      </c>
      <c r="E12" s="87" t="s">
        <v>1379</v>
      </c>
      <c r="F12" s="30" t="s">
        <v>65</v>
      </c>
      <c r="G12" s="76"/>
      <c r="H12" s="77">
        <v>46045</v>
      </c>
      <c r="I12" s="77">
        <v>46409</v>
      </c>
      <c r="J12" s="39" t="s">
        <v>98</v>
      </c>
      <c r="K12" s="78"/>
      <c r="L12" s="78"/>
      <c r="M12" s="77">
        <v>49696</v>
      </c>
      <c r="N12" s="33" t="s">
        <v>66</v>
      </c>
      <c r="O12" s="45" t="s">
        <v>396</v>
      </c>
      <c r="P12" s="113">
        <v>1719.44</v>
      </c>
      <c r="Q12" s="113">
        <v>20633.28</v>
      </c>
      <c r="R12" s="113">
        <v>20633.28</v>
      </c>
      <c r="S12" s="35" t="s">
        <v>1164</v>
      </c>
      <c r="T12" s="81"/>
      <c r="U12" s="86" t="s">
        <v>149</v>
      </c>
      <c r="V12" s="143" t="s">
        <v>1240</v>
      </c>
      <c r="W12" s="143" t="s">
        <v>1185</v>
      </c>
      <c r="X12" s="143" t="s">
        <v>70</v>
      </c>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row>
    <row r="13" spans="1:162" ht="76.5" customHeight="1" x14ac:dyDescent="0.25">
      <c r="A13" s="139" t="s">
        <v>1376</v>
      </c>
      <c r="B13" s="74">
        <v>9494479</v>
      </c>
      <c r="C13" s="79" t="s">
        <v>1377</v>
      </c>
      <c r="D13" s="140" t="s">
        <v>100</v>
      </c>
      <c r="E13" s="82" t="s">
        <v>1378</v>
      </c>
      <c r="F13" s="75" t="s">
        <v>65</v>
      </c>
      <c r="G13" s="76"/>
      <c r="H13" s="77">
        <v>46064</v>
      </c>
      <c r="I13" s="77">
        <v>46975</v>
      </c>
      <c r="J13" s="39" t="s">
        <v>65</v>
      </c>
      <c r="K13" s="142"/>
      <c r="L13" s="78"/>
      <c r="M13" s="77">
        <v>46975</v>
      </c>
      <c r="N13" s="142" t="s">
        <v>186</v>
      </c>
      <c r="O13" s="142" t="s">
        <v>465</v>
      </c>
      <c r="P13" s="144">
        <v>5345.71</v>
      </c>
      <c r="Q13" s="144">
        <v>64148.47</v>
      </c>
      <c r="R13" s="114">
        <v>160371.20000000001</v>
      </c>
      <c r="S13" s="80" t="s">
        <v>102</v>
      </c>
      <c r="T13" s="81"/>
      <c r="U13" s="81" t="s">
        <v>103</v>
      </c>
      <c r="V13" s="145" t="s">
        <v>104</v>
      </c>
      <c r="W13" s="146" t="s">
        <v>1124</v>
      </c>
      <c r="X13" s="159" t="s">
        <v>217</v>
      </c>
    </row>
    <row r="14" spans="1:162" ht="60.95" customHeight="1" x14ac:dyDescent="0.25">
      <c r="A14" s="43" t="s">
        <v>109</v>
      </c>
      <c r="B14" s="27">
        <v>9393310</v>
      </c>
      <c r="C14" s="63" t="s">
        <v>110</v>
      </c>
      <c r="D14" s="29" t="s">
        <v>111</v>
      </c>
      <c r="E14" s="28" t="s">
        <v>112</v>
      </c>
      <c r="F14" s="30" t="s">
        <v>65</v>
      </c>
      <c r="G14" s="47"/>
      <c r="H14" s="39">
        <v>45171</v>
      </c>
      <c r="I14" s="39">
        <v>46997</v>
      </c>
      <c r="J14" s="39" t="s">
        <v>98</v>
      </c>
      <c r="K14" s="36">
        <v>45902</v>
      </c>
      <c r="L14" s="36">
        <v>46266</v>
      </c>
      <c r="M14" s="39">
        <v>46997</v>
      </c>
      <c r="N14" s="45" t="s">
        <v>91</v>
      </c>
      <c r="O14" s="41" t="s">
        <v>67</v>
      </c>
      <c r="P14" s="114">
        <v>118706.96</v>
      </c>
      <c r="Q14" s="148">
        <v>1424483.52</v>
      </c>
      <c r="R14" s="114">
        <v>1424483.52</v>
      </c>
      <c r="S14" s="35" t="s">
        <v>114</v>
      </c>
      <c r="T14" s="27"/>
      <c r="U14" s="27" t="s">
        <v>1533</v>
      </c>
      <c r="V14" s="42" t="s">
        <v>1178</v>
      </c>
      <c r="W14" s="70" t="s">
        <v>70</v>
      </c>
      <c r="X14" s="72" t="s">
        <v>1185</v>
      </c>
    </row>
    <row r="15" spans="1:162" s="25" customFormat="1" ht="51.95" customHeight="1" x14ac:dyDescent="0.25">
      <c r="A15" s="43" t="s">
        <v>117</v>
      </c>
      <c r="B15" s="27">
        <v>9473087</v>
      </c>
      <c r="C15" s="135" t="s">
        <v>118</v>
      </c>
      <c r="D15" s="29" t="s">
        <v>111</v>
      </c>
      <c r="E15" s="141" t="s">
        <v>119</v>
      </c>
      <c r="F15" s="30" t="s">
        <v>65</v>
      </c>
      <c r="G15" s="30"/>
      <c r="H15" s="32">
        <v>45868</v>
      </c>
      <c r="I15" s="39">
        <v>46232</v>
      </c>
      <c r="J15" s="39" t="s">
        <v>98</v>
      </c>
      <c r="K15" s="33">
        <v>46233</v>
      </c>
      <c r="L15" s="31">
        <v>46597</v>
      </c>
      <c r="M15" s="39">
        <v>49519</v>
      </c>
      <c r="N15" s="33" t="s">
        <v>99</v>
      </c>
      <c r="O15" s="45" t="s">
        <v>396</v>
      </c>
      <c r="P15" s="113">
        <v>39334.769999999997</v>
      </c>
      <c r="Q15" s="113">
        <v>472017.24</v>
      </c>
      <c r="R15" s="113">
        <v>472017.24</v>
      </c>
      <c r="S15" s="35" t="s">
        <v>120</v>
      </c>
      <c r="T15" s="37"/>
      <c r="U15" s="27" t="s">
        <v>115</v>
      </c>
      <c r="V15" s="49" t="s">
        <v>121</v>
      </c>
      <c r="W15" s="86" t="s">
        <v>1185</v>
      </c>
      <c r="X15" s="49" t="s">
        <v>70</v>
      </c>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row>
    <row r="16" spans="1:162" s="25" customFormat="1" ht="33.6" customHeight="1" x14ac:dyDescent="0.25">
      <c r="A16" s="43" t="s">
        <v>1275</v>
      </c>
      <c r="B16" s="27">
        <v>9486860</v>
      </c>
      <c r="C16" s="65" t="s">
        <v>1276</v>
      </c>
      <c r="D16" s="29" t="s">
        <v>1274</v>
      </c>
      <c r="E16" s="28" t="s">
        <v>1277</v>
      </c>
      <c r="F16" s="30" t="s">
        <v>65</v>
      </c>
      <c r="G16" s="47"/>
      <c r="H16" s="39">
        <v>46000</v>
      </c>
      <c r="I16" s="39">
        <v>46364</v>
      </c>
      <c r="J16" s="39" t="s">
        <v>98</v>
      </c>
      <c r="K16" s="45"/>
      <c r="L16" s="36"/>
      <c r="M16" s="39">
        <v>49651</v>
      </c>
      <c r="N16" s="45" t="s">
        <v>101</v>
      </c>
      <c r="O16" s="45" t="s">
        <v>67</v>
      </c>
      <c r="P16" s="113">
        <v>9650</v>
      </c>
      <c r="Q16" s="113">
        <v>115800</v>
      </c>
      <c r="R16" s="113">
        <v>1158000</v>
      </c>
      <c r="S16" s="35" t="s">
        <v>1278</v>
      </c>
      <c r="T16" s="37"/>
      <c r="U16" s="37" t="s">
        <v>1279</v>
      </c>
      <c r="V16" s="66" t="s">
        <v>1280</v>
      </c>
      <c r="W16" s="51" t="s">
        <v>1185</v>
      </c>
      <c r="X16" s="159" t="s">
        <v>70</v>
      </c>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row>
    <row r="17" spans="1:162" ht="67.5" customHeight="1" x14ac:dyDescent="0.25">
      <c r="A17" s="27" t="s">
        <v>122</v>
      </c>
      <c r="B17" s="27">
        <v>3459</v>
      </c>
      <c r="C17" s="63" t="s">
        <v>123</v>
      </c>
      <c r="D17" s="132" t="s">
        <v>124</v>
      </c>
      <c r="E17" s="28" t="s">
        <v>125</v>
      </c>
      <c r="F17" s="30" t="s">
        <v>65</v>
      </c>
      <c r="G17" s="30"/>
      <c r="H17" s="30"/>
      <c r="I17" s="30"/>
      <c r="J17" s="30" t="s">
        <v>98</v>
      </c>
      <c r="K17" s="31">
        <v>46137</v>
      </c>
      <c r="L17" s="31">
        <v>46387</v>
      </c>
      <c r="M17" s="30"/>
      <c r="N17" s="33" t="s">
        <v>101</v>
      </c>
      <c r="O17" s="33" t="s">
        <v>67</v>
      </c>
      <c r="P17" s="114">
        <f t="shared" ref="P17:P21" si="0">R17/12</f>
        <v>71086.21666666666</v>
      </c>
      <c r="Q17" s="114">
        <v>853034.6</v>
      </c>
      <c r="R17" s="114">
        <v>853034.6</v>
      </c>
      <c r="S17" s="35" t="s">
        <v>127</v>
      </c>
      <c r="T17" s="27" t="s">
        <v>128</v>
      </c>
      <c r="U17" s="27" t="s">
        <v>129</v>
      </c>
      <c r="V17" s="42" t="s">
        <v>130</v>
      </c>
      <c r="W17" s="38" t="s">
        <v>1124</v>
      </c>
      <c r="X17" s="44" t="s">
        <v>217</v>
      </c>
    </row>
    <row r="18" spans="1:162" ht="32.1" customHeight="1" x14ac:dyDescent="0.25">
      <c r="A18" s="27" t="s">
        <v>131</v>
      </c>
      <c r="B18" s="27">
        <v>9389826</v>
      </c>
      <c r="C18" s="63" t="s">
        <v>132</v>
      </c>
      <c r="D18" s="132" t="s">
        <v>1440</v>
      </c>
      <c r="E18" s="28" t="s">
        <v>133</v>
      </c>
      <c r="F18" s="30" t="s">
        <v>65</v>
      </c>
      <c r="G18" s="30"/>
      <c r="H18" s="32">
        <v>45121</v>
      </c>
      <c r="I18" s="32">
        <v>45486</v>
      </c>
      <c r="J18" s="32" t="s">
        <v>98</v>
      </c>
      <c r="K18" s="31">
        <v>46217</v>
      </c>
      <c r="L18" s="31">
        <v>46581</v>
      </c>
      <c r="M18" s="32">
        <v>46947</v>
      </c>
      <c r="N18" s="33" t="s">
        <v>99</v>
      </c>
      <c r="O18" s="41" t="s">
        <v>396</v>
      </c>
      <c r="P18" s="114">
        <f>Tabela1[[#This Row],[VALOR ANUAL]]/12</f>
        <v>287270.3</v>
      </c>
      <c r="Q18" s="114">
        <v>3447243.6</v>
      </c>
      <c r="R18" s="114">
        <v>3447243.6</v>
      </c>
      <c r="S18" s="35" t="s">
        <v>134</v>
      </c>
      <c r="T18" s="37"/>
      <c r="U18" s="27" t="s">
        <v>135</v>
      </c>
      <c r="V18" s="42" t="s">
        <v>136</v>
      </c>
      <c r="W18" s="70" t="s">
        <v>217</v>
      </c>
      <c r="X18" s="72" t="s">
        <v>1124</v>
      </c>
    </row>
    <row r="19" spans="1:162" ht="46.5" customHeight="1" x14ac:dyDescent="0.25">
      <c r="A19" s="27" t="s">
        <v>1294</v>
      </c>
      <c r="B19" s="27">
        <v>9490295</v>
      </c>
      <c r="C19" s="65" t="s">
        <v>1293</v>
      </c>
      <c r="D19" s="132" t="s">
        <v>137</v>
      </c>
      <c r="E19" s="28" t="s">
        <v>1295</v>
      </c>
      <c r="F19" s="30" t="s">
        <v>65</v>
      </c>
      <c r="G19" s="47"/>
      <c r="H19" s="39">
        <v>46006</v>
      </c>
      <c r="I19" s="39">
        <v>46370</v>
      </c>
      <c r="J19" s="39" t="s">
        <v>98</v>
      </c>
      <c r="K19" s="36"/>
      <c r="L19" s="36"/>
      <c r="M19" s="39">
        <v>49657</v>
      </c>
      <c r="N19" s="45" t="s">
        <v>101</v>
      </c>
      <c r="O19" s="45" t="s">
        <v>67</v>
      </c>
      <c r="P19" s="114">
        <f>Tabela1[[#This Row],[VALOR ANUAL]]/12</f>
        <v>1545</v>
      </c>
      <c r="Q19" s="114">
        <v>18540</v>
      </c>
      <c r="R19" s="114">
        <v>18540</v>
      </c>
      <c r="S19" s="35" t="s">
        <v>728</v>
      </c>
      <c r="T19" s="37"/>
      <c r="U19" s="37" t="s">
        <v>107</v>
      </c>
      <c r="V19" s="66" t="s">
        <v>108</v>
      </c>
      <c r="W19" s="51" t="s">
        <v>217</v>
      </c>
      <c r="X19" s="159" t="s">
        <v>1124</v>
      </c>
    </row>
    <row r="20" spans="1:162" s="25" customFormat="1" ht="30.6" customHeight="1" x14ac:dyDescent="0.25">
      <c r="A20" s="27" t="s">
        <v>141</v>
      </c>
      <c r="B20" s="27">
        <v>9472469</v>
      </c>
      <c r="C20" s="149" t="s">
        <v>142</v>
      </c>
      <c r="D20" s="138" t="s">
        <v>143</v>
      </c>
      <c r="E20" s="87" t="s">
        <v>144</v>
      </c>
      <c r="F20" s="30" t="s">
        <v>98</v>
      </c>
      <c r="G20" s="30"/>
      <c r="H20" s="32">
        <v>45862</v>
      </c>
      <c r="I20" s="39">
        <v>46226</v>
      </c>
      <c r="J20" s="39" t="s">
        <v>98</v>
      </c>
      <c r="K20" s="31">
        <v>46227</v>
      </c>
      <c r="L20" s="31">
        <v>46591</v>
      </c>
      <c r="M20" s="39">
        <v>49513</v>
      </c>
      <c r="N20" s="33" t="s">
        <v>99</v>
      </c>
      <c r="O20" s="41" t="s">
        <v>396</v>
      </c>
      <c r="P20" s="113">
        <v>59086.75</v>
      </c>
      <c r="Q20" s="113">
        <v>709041</v>
      </c>
      <c r="R20" s="113">
        <v>709041</v>
      </c>
      <c r="S20" s="35" t="s">
        <v>145</v>
      </c>
      <c r="T20" s="37"/>
      <c r="U20" s="87" t="s">
        <v>146</v>
      </c>
      <c r="V20" s="86" t="s">
        <v>147</v>
      </c>
      <c r="W20" s="44" t="s">
        <v>1185</v>
      </c>
      <c r="X20" s="49" t="s">
        <v>70</v>
      </c>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row>
    <row r="21" spans="1:162" ht="58.5" customHeight="1" x14ac:dyDescent="0.25">
      <c r="A21" s="43" t="s">
        <v>151</v>
      </c>
      <c r="B21" s="27">
        <v>9350488</v>
      </c>
      <c r="C21" s="63" t="s">
        <v>152</v>
      </c>
      <c r="D21" s="29" t="s">
        <v>153</v>
      </c>
      <c r="E21" s="28" t="s">
        <v>154</v>
      </c>
      <c r="F21" s="47" t="s">
        <v>65</v>
      </c>
      <c r="G21" s="30"/>
      <c r="H21" s="32">
        <v>44883</v>
      </c>
      <c r="I21" s="32">
        <v>45247</v>
      </c>
      <c r="J21" s="32" t="s">
        <v>98</v>
      </c>
      <c r="K21" s="31">
        <v>45979</v>
      </c>
      <c r="L21" s="31">
        <v>46343</v>
      </c>
      <c r="M21" s="32">
        <v>46708</v>
      </c>
      <c r="N21" s="33" t="s">
        <v>148</v>
      </c>
      <c r="O21" s="41" t="s">
        <v>67</v>
      </c>
      <c r="P21" s="114">
        <f t="shared" si="0"/>
        <v>1999.25</v>
      </c>
      <c r="Q21" s="114">
        <v>23991</v>
      </c>
      <c r="R21" s="114">
        <v>23991</v>
      </c>
      <c r="S21" s="35" t="s">
        <v>155</v>
      </c>
      <c r="T21" s="27"/>
      <c r="U21" s="27" t="s">
        <v>184</v>
      </c>
      <c r="V21" s="42" t="s">
        <v>156</v>
      </c>
      <c r="W21" s="40" t="s">
        <v>70</v>
      </c>
      <c r="X21" s="159" t="s">
        <v>1185</v>
      </c>
    </row>
    <row r="22" spans="1:162" ht="68.45" customHeight="1" x14ac:dyDescent="0.25">
      <c r="A22" s="43" t="s">
        <v>160</v>
      </c>
      <c r="B22" s="27">
        <v>9470562</v>
      </c>
      <c r="C22" s="63" t="s">
        <v>161</v>
      </c>
      <c r="D22" s="29" t="s">
        <v>162</v>
      </c>
      <c r="E22" s="28" t="s">
        <v>163</v>
      </c>
      <c r="F22" s="30" t="s">
        <v>65</v>
      </c>
      <c r="G22" s="30"/>
      <c r="H22" s="32">
        <v>45828</v>
      </c>
      <c r="I22" s="39">
        <v>46192</v>
      </c>
      <c r="J22" s="39" t="s">
        <v>98</v>
      </c>
      <c r="K22" s="31">
        <v>46193</v>
      </c>
      <c r="L22" s="31">
        <v>46557</v>
      </c>
      <c r="M22" s="39">
        <v>49479</v>
      </c>
      <c r="N22" s="33" t="s">
        <v>105</v>
      </c>
      <c r="O22" s="33" t="s">
        <v>396</v>
      </c>
      <c r="P22" s="144">
        <v>1785</v>
      </c>
      <c r="Q22" s="144">
        <v>21420</v>
      </c>
      <c r="R22" s="114">
        <v>21420</v>
      </c>
      <c r="S22" s="35" t="s">
        <v>155</v>
      </c>
      <c r="T22" s="37"/>
      <c r="U22" s="27" t="s">
        <v>156</v>
      </c>
      <c r="V22" s="40" t="s">
        <v>1547</v>
      </c>
      <c r="W22" s="40" t="s">
        <v>1124</v>
      </c>
      <c r="X22" s="159" t="s">
        <v>217</v>
      </c>
    </row>
    <row r="23" spans="1:162" ht="42.6" customHeight="1" x14ac:dyDescent="0.25">
      <c r="A23" s="178" t="s">
        <v>1473</v>
      </c>
      <c r="B23" s="120">
        <v>9501939</v>
      </c>
      <c r="C23" s="121" t="s">
        <v>1474</v>
      </c>
      <c r="D23" s="166" t="s">
        <v>1475</v>
      </c>
      <c r="E23" s="122" t="s">
        <v>1476</v>
      </c>
      <c r="F23" s="123" t="s">
        <v>65</v>
      </c>
      <c r="G23" s="102"/>
      <c r="H23" s="103">
        <v>46137</v>
      </c>
      <c r="I23" s="103">
        <v>46501</v>
      </c>
      <c r="J23" s="124" t="s">
        <v>98</v>
      </c>
      <c r="K23" s="104"/>
      <c r="L23" s="104"/>
      <c r="M23" s="124">
        <v>49789</v>
      </c>
      <c r="N23" s="125" t="s">
        <v>126</v>
      </c>
      <c r="O23" s="125" t="s">
        <v>396</v>
      </c>
      <c r="P23" s="148">
        <v>473.75</v>
      </c>
      <c r="Q23" s="144">
        <v>5685</v>
      </c>
      <c r="R23" s="126">
        <v>5685</v>
      </c>
      <c r="S23" s="35" t="s">
        <v>1477</v>
      </c>
      <c r="T23" s="128"/>
      <c r="U23" s="37" t="s">
        <v>164</v>
      </c>
      <c r="V23" s="66" t="s">
        <v>165</v>
      </c>
      <c r="W23" s="51" t="s">
        <v>217</v>
      </c>
      <c r="X23" s="159" t="s">
        <v>1124</v>
      </c>
    </row>
    <row r="24" spans="1:162" ht="33.6" customHeight="1" x14ac:dyDescent="0.25">
      <c r="A24" s="150" t="s">
        <v>1353</v>
      </c>
      <c r="B24" s="27">
        <v>9493404</v>
      </c>
      <c r="C24" s="135" t="s">
        <v>1352</v>
      </c>
      <c r="D24" s="29" t="s">
        <v>1263</v>
      </c>
      <c r="E24" s="141" t="s">
        <v>1380</v>
      </c>
      <c r="F24" s="30" t="s">
        <v>65</v>
      </c>
      <c r="G24" s="47"/>
      <c r="H24" s="39">
        <v>46052</v>
      </c>
      <c r="I24" s="39">
        <v>46416</v>
      </c>
      <c r="J24" s="39" t="s">
        <v>98</v>
      </c>
      <c r="K24" s="36"/>
      <c r="L24" s="36"/>
      <c r="M24" s="39">
        <v>49703</v>
      </c>
      <c r="N24" s="33" t="s">
        <v>66</v>
      </c>
      <c r="O24" s="41" t="s">
        <v>396</v>
      </c>
      <c r="P24" s="114">
        <v>35100</v>
      </c>
      <c r="Q24" s="114">
        <v>421200</v>
      </c>
      <c r="R24" s="114">
        <v>421200</v>
      </c>
      <c r="S24" s="35" t="s">
        <v>1354</v>
      </c>
      <c r="T24" s="37"/>
      <c r="U24" s="37" t="s">
        <v>846</v>
      </c>
      <c r="V24" s="66" t="s">
        <v>1355</v>
      </c>
      <c r="W24" s="51" t="s">
        <v>70</v>
      </c>
      <c r="X24" s="159" t="s">
        <v>1185</v>
      </c>
    </row>
    <row r="25" spans="1:162" ht="30.6" customHeight="1" x14ac:dyDescent="0.25">
      <c r="A25" s="43" t="s">
        <v>1264</v>
      </c>
      <c r="B25" s="27">
        <v>9488022</v>
      </c>
      <c r="C25" s="65" t="s">
        <v>1265</v>
      </c>
      <c r="D25" s="29" t="s">
        <v>1263</v>
      </c>
      <c r="E25" s="28" t="s">
        <v>1266</v>
      </c>
      <c r="F25" s="30" t="s">
        <v>65</v>
      </c>
      <c r="G25" s="47"/>
      <c r="H25" s="39">
        <v>45996</v>
      </c>
      <c r="I25" s="39">
        <v>46360</v>
      </c>
      <c r="J25" s="39" t="s">
        <v>98</v>
      </c>
      <c r="K25" s="36"/>
      <c r="L25" s="36"/>
      <c r="M25" s="39">
        <v>49647</v>
      </c>
      <c r="N25" s="45" t="s">
        <v>101</v>
      </c>
      <c r="O25" s="45" t="s">
        <v>67</v>
      </c>
      <c r="P25" s="144">
        <v>37854.17</v>
      </c>
      <c r="Q25" s="144">
        <v>454250</v>
      </c>
      <c r="R25" s="114">
        <v>454250</v>
      </c>
      <c r="S25" s="35" t="s">
        <v>1267</v>
      </c>
      <c r="T25" s="37"/>
      <c r="U25" s="37" t="s">
        <v>846</v>
      </c>
      <c r="V25" s="66" t="s">
        <v>847</v>
      </c>
      <c r="W25" s="51" t="s">
        <v>1124</v>
      </c>
      <c r="X25" s="159" t="s">
        <v>217</v>
      </c>
    </row>
    <row r="26" spans="1:162" s="25" customFormat="1" ht="39.6" customHeight="1" x14ac:dyDescent="0.25">
      <c r="A26" s="43" t="s">
        <v>166</v>
      </c>
      <c r="B26" s="27">
        <v>9361880</v>
      </c>
      <c r="C26" s="63" t="s">
        <v>167</v>
      </c>
      <c r="D26" s="29" t="s">
        <v>168</v>
      </c>
      <c r="E26" s="28" t="s">
        <v>169</v>
      </c>
      <c r="F26" s="30" t="s">
        <v>65</v>
      </c>
      <c r="G26" s="30"/>
      <c r="H26" s="32">
        <v>44897</v>
      </c>
      <c r="I26" s="32">
        <v>45261</v>
      </c>
      <c r="J26" s="32" t="s">
        <v>98</v>
      </c>
      <c r="K26" s="31">
        <v>45993</v>
      </c>
      <c r="L26" s="31">
        <v>46357</v>
      </c>
      <c r="M26" s="32">
        <v>46722</v>
      </c>
      <c r="N26" s="33" t="s">
        <v>101</v>
      </c>
      <c r="O26" s="41" t="s">
        <v>67</v>
      </c>
      <c r="P26" s="113">
        <v>490.96</v>
      </c>
      <c r="Q26" s="113">
        <v>5891.52</v>
      </c>
      <c r="R26" s="113">
        <v>29457.599999999999</v>
      </c>
      <c r="S26" s="35" t="s">
        <v>155</v>
      </c>
      <c r="T26" s="27"/>
      <c r="U26" s="27" t="s">
        <v>156</v>
      </c>
      <c r="V26" s="42" t="s">
        <v>1547</v>
      </c>
      <c r="W26" s="40" t="s">
        <v>1185</v>
      </c>
      <c r="X26" s="159" t="s">
        <v>70</v>
      </c>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row>
    <row r="27" spans="1:162" ht="25.5" customHeight="1" x14ac:dyDescent="0.25">
      <c r="A27" s="43" t="s">
        <v>172</v>
      </c>
      <c r="B27" s="27">
        <v>9459809</v>
      </c>
      <c r="C27" s="63" t="s">
        <v>173</v>
      </c>
      <c r="D27" s="29" t="s">
        <v>174</v>
      </c>
      <c r="E27" s="28" t="s">
        <v>175</v>
      </c>
      <c r="F27" s="30" t="s">
        <v>65</v>
      </c>
      <c r="G27" s="30"/>
      <c r="H27" s="32">
        <v>45758</v>
      </c>
      <c r="I27" s="39">
        <v>47583</v>
      </c>
      <c r="J27" s="39" t="s">
        <v>98</v>
      </c>
      <c r="K27" s="31"/>
      <c r="L27" s="31"/>
      <c r="M27" s="39">
        <v>49409</v>
      </c>
      <c r="N27" s="33" t="s">
        <v>126</v>
      </c>
      <c r="O27" s="33" t="s">
        <v>176</v>
      </c>
      <c r="P27" s="114">
        <v>4488.16</v>
      </c>
      <c r="Q27" s="114">
        <v>53858</v>
      </c>
      <c r="R27" s="114">
        <v>269290</v>
      </c>
      <c r="S27" s="35" t="s">
        <v>177</v>
      </c>
      <c r="T27" s="37"/>
      <c r="U27" s="27" t="s">
        <v>158</v>
      </c>
      <c r="V27" s="40" t="s">
        <v>178</v>
      </c>
      <c r="W27" s="40" t="s">
        <v>1124</v>
      </c>
      <c r="X27" s="159" t="s">
        <v>217</v>
      </c>
    </row>
    <row r="28" spans="1:162" ht="99.95" customHeight="1" x14ac:dyDescent="0.25">
      <c r="A28" s="43" t="s">
        <v>1141</v>
      </c>
      <c r="B28" s="27">
        <v>9459850</v>
      </c>
      <c r="C28" s="65" t="s">
        <v>1142</v>
      </c>
      <c r="D28" s="29" t="s">
        <v>1143</v>
      </c>
      <c r="E28" s="28" t="s">
        <v>1144</v>
      </c>
      <c r="F28" s="30" t="s">
        <v>65</v>
      </c>
      <c r="G28" s="47" t="s">
        <v>98</v>
      </c>
      <c r="H28" s="39">
        <v>45796</v>
      </c>
      <c r="I28" s="39">
        <v>47621</v>
      </c>
      <c r="J28" s="39" t="s">
        <v>98</v>
      </c>
      <c r="K28" s="36"/>
      <c r="L28" s="36"/>
      <c r="M28" s="39">
        <v>49447</v>
      </c>
      <c r="N28" s="45" t="s">
        <v>193</v>
      </c>
      <c r="O28" s="45" t="s">
        <v>176</v>
      </c>
      <c r="P28" s="144">
        <v>284889.46000000002</v>
      </c>
      <c r="Q28" s="144">
        <v>3418673.63</v>
      </c>
      <c r="R28" s="114">
        <v>17093368.140000001</v>
      </c>
      <c r="S28" s="35" t="s">
        <v>179</v>
      </c>
      <c r="T28" s="37"/>
      <c r="U28" s="37" t="s">
        <v>181</v>
      </c>
      <c r="V28" s="66" t="s">
        <v>1132</v>
      </c>
      <c r="W28" s="51" t="s">
        <v>1124</v>
      </c>
      <c r="X28" s="159" t="s">
        <v>217</v>
      </c>
    </row>
    <row r="29" spans="1:162" ht="64.5" customHeight="1" x14ac:dyDescent="0.25">
      <c r="A29" s="43" t="s">
        <v>188</v>
      </c>
      <c r="B29" s="27">
        <v>9393609</v>
      </c>
      <c r="C29" s="63" t="s">
        <v>189</v>
      </c>
      <c r="D29" s="29" t="s">
        <v>182</v>
      </c>
      <c r="E29" s="28" t="s">
        <v>190</v>
      </c>
      <c r="F29" s="30" t="s">
        <v>183</v>
      </c>
      <c r="G29" s="30"/>
      <c r="H29" s="32">
        <v>45199</v>
      </c>
      <c r="I29" s="32">
        <v>45564</v>
      </c>
      <c r="J29" s="32" t="s">
        <v>98</v>
      </c>
      <c r="K29" s="31">
        <v>45930</v>
      </c>
      <c r="L29" s="31">
        <v>46294</v>
      </c>
      <c r="M29" s="32">
        <v>47025</v>
      </c>
      <c r="N29" s="33" t="s">
        <v>91</v>
      </c>
      <c r="O29" s="33" t="s">
        <v>67</v>
      </c>
      <c r="P29" s="114">
        <f t="shared" ref="P29" si="1">R29/12</f>
        <v>15014.268333333333</v>
      </c>
      <c r="Q29" s="114">
        <v>180171.24</v>
      </c>
      <c r="R29" s="114">
        <v>180171.22</v>
      </c>
      <c r="S29" s="35" t="s">
        <v>980</v>
      </c>
      <c r="T29" s="27"/>
      <c r="U29" s="27" t="s">
        <v>191</v>
      </c>
      <c r="V29" s="42" t="s">
        <v>192</v>
      </c>
      <c r="W29" s="40" t="s">
        <v>1124</v>
      </c>
      <c r="X29" s="159" t="s">
        <v>217</v>
      </c>
    </row>
    <row r="30" spans="1:162" ht="34.5" customHeight="1" x14ac:dyDescent="0.25">
      <c r="A30" s="43" t="s">
        <v>194</v>
      </c>
      <c r="B30" s="27">
        <v>9321239</v>
      </c>
      <c r="C30" s="63" t="s">
        <v>195</v>
      </c>
      <c r="D30" s="29" t="s">
        <v>196</v>
      </c>
      <c r="E30" s="28" t="s">
        <v>197</v>
      </c>
      <c r="F30" s="30" t="s">
        <v>183</v>
      </c>
      <c r="G30" s="30"/>
      <c r="H30" s="32">
        <v>44595</v>
      </c>
      <c r="I30" s="32">
        <v>44959</v>
      </c>
      <c r="J30" s="32" t="s">
        <v>98</v>
      </c>
      <c r="K30" s="31">
        <v>46056</v>
      </c>
      <c r="L30" s="31">
        <v>46420</v>
      </c>
      <c r="M30" s="32">
        <v>46420</v>
      </c>
      <c r="N30" s="33" t="s">
        <v>75</v>
      </c>
      <c r="O30" s="33" t="s">
        <v>396</v>
      </c>
      <c r="P30" s="114">
        <f>Tabela1[[#This Row],[VALOR ANUAL]]/12</f>
        <v>7178.420000000001</v>
      </c>
      <c r="Q30" s="114">
        <v>86141.040000000008</v>
      </c>
      <c r="R30" s="114">
        <v>86141</v>
      </c>
      <c r="S30" s="35" t="s">
        <v>198</v>
      </c>
      <c r="T30" s="37"/>
      <c r="U30" s="27" t="s">
        <v>199</v>
      </c>
      <c r="V30" s="42" t="s">
        <v>200</v>
      </c>
      <c r="W30" s="44" t="s">
        <v>217</v>
      </c>
      <c r="X30" s="44" t="s">
        <v>1124</v>
      </c>
    </row>
    <row r="31" spans="1:162" ht="41.1" customHeight="1" x14ac:dyDescent="0.25">
      <c r="A31" s="151" t="s">
        <v>201</v>
      </c>
      <c r="B31" s="27">
        <v>9400368</v>
      </c>
      <c r="C31" s="152" t="s">
        <v>202</v>
      </c>
      <c r="D31" s="153" t="s">
        <v>203</v>
      </c>
      <c r="E31" s="154" t="s">
        <v>204</v>
      </c>
      <c r="F31" s="52" t="s">
        <v>98</v>
      </c>
      <c r="G31" s="52"/>
      <c r="H31" s="53">
        <v>45253</v>
      </c>
      <c r="I31" s="53">
        <v>45618</v>
      </c>
      <c r="J31" s="53" t="s">
        <v>98</v>
      </c>
      <c r="K31" s="155">
        <v>45984</v>
      </c>
      <c r="L31" s="155">
        <v>46348</v>
      </c>
      <c r="M31" s="53">
        <v>47079</v>
      </c>
      <c r="N31" s="156" t="s">
        <v>148</v>
      </c>
      <c r="O31" s="156" t="s">
        <v>67</v>
      </c>
      <c r="P31" s="144">
        <v>9525.83</v>
      </c>
      <c r="Q31" s="144">
        <v>114310</v>
      </c>
      <c r="R31" s="114">
        <v>114310</v>
      </c>
      <c r="S31" s="151" t="s">
        <v>205</v>
      </c>
      <c r="T31" s="151"/>
      <c r="U31" s="27" t="s">
        <v>434</v>
      </c>
      <c r="V31" s="42" t="s">
        <v>206</v>
      </c>
      <c r="W31" s="157" t="s">
        <v>1124</v>
      </c>
      <c r="X31" s="186" t="s">
        <v>217</v>
      </c>
    </row>
    <row r="32" spans="1:162" ht="30.95" customHeight="1" x14ac:dyDescent="0.25">
      <c r="A32" s="43" t="s">
        <v>207</v>
      </c>
      <c r="B32" s="27">
        <v>9430023</v>
      </c>
      <c r="C32" s="63" t="s">
        <v>208</v>
      </c>
      <c r="D32" s="29" t="s">
        <v>203</v>
      </c>
      <c r="E32" s="28" t="s">
        <v>209</v>
      </c>
      <c r="F32" s="52" t="s">
        <v>98</v>
      </c>
      <c r="G32" s="52"/>
      <c r="H32" s="53">
        <v>45467</v>
      </c>
      <c r="I32" s="53">
        <v>45831</v>
      </c>
      <c r="J32" s="53" t="s">
        <v>98</v>
      </c>
      <c r="K32" s="33">
        <v>46197</v>
      </c>
      <c r="L32" s="31">
        <v>46561</v>
      </c>
      <c r="M32" s="53">
        <v>49118</v>
      </c>
      <c r="N32" s="33" t="s">
        <v>105</v>
      </c>
      <c r="O32" s="33" t="s">
        <v>396</v>
      </c>
      <c r="P32" s="114">
        <v>8124.66</v>
      </c>
      <c r="Q32" s="114">
        <v>97496</v>
      </c>
      <c r="R32" s="114">
        <v>97496</v>
      </c>
      <c r="S32" s="35" t="s">
        <v>205</v>
      </c>
      <c r="T32" s="37"/>
      <c r="U32" s="27" t="s">
        <v>434</v>
      </c>
      <c r="V32" s="42" t="s">
        <v>206</v>
      </c>
      <c r="W32" s="27" t="s">
        <v>70</v>
      </c>
      <c r="X32" s="46" t="s">
        <v>1185</v>
      </c>
    </row>
    <row r="33" spans="1:162" ht="49.5" customHeight="1" x14ac:dyDescent="0.25">
      <c r="A33" s="178" t="s">
        <v>1539</v>
      </c>
      <c r="B33" s="120">
        <v>9507775</v>
      </c>
      <c r="C33" s="121" t="s">
        <v>1540</v>
      </c>
      <c r="D33" s="166" t="s">
        <v>1541</v>
      </c>
      <c r="E33" s="122" t="s">
        <v>1542</v>
      </c>
      <c r="F33" s="182" t="s">
        <v>65</v>
      </c>
      <c r="G33" s="183"/>
      <c r="H33" s="184">
        <v>46164</v>
      </c>
      <c r="I33" s="184">
        <v>46528</v>
      </c>
      <c r="J33" s="185" t="s">
        <v>98</v>
      </c>
      <c r="K33" s="125"/>
      <c r="L33" s="104"/>
      <c r="M33" s="185">
        <v>49816</v>
      </c>
      <c r="N33" s="125" t="s">
        <v>126</v>
      </c>
      <c r="O33" s="125" t="s">
        <v>396</v>
      </c>
      <c r="P33" s="148">
        <v>526.25</v>
      </c>
      <c r="Q33" s="114">
        <v>6315</v>
      </c>
      <c r="R33" s="126">
        <v>6315</v>
      </c>
      <c r="S33" s="35" t="s">
        <v>274</v>
      </c>
      <c r="T33" s="128"/>
      <c r="U33" s="37" t="s">
        <v>438</v>
      </c>
      <c r="V33" s="66" t="s">
        <v>275</v>
      </c>
      <c r="W33" s="27" t="s">
        <v>1124</v>
      </c>
      <c r="X33" s="46" t="s">
        <v>217</v>
      </c>
    </row>
    <row r="34" spans="1:162" ht="39.6" customHeight="1" x14ac:dyDescent="0.25">
      <c r="A34" s="120" t="s">
        <v>1441</v>
      </c>
      <c r="B34" s="120">
        <v>9496684</v>
      </c>
      <c r="C34" s="121" t="s">
        <v>1442</v>
      </c>
      <c r="D34" s="166" t="s">
        <v>210</v>
      </c>
      <c r="E34" s="122" t="s">
        <v>1443</v>
      </c>
      <c r="F34" s="123" t="s">
        <v>65</v>
      </c>
      <c r="G34" s="102"/>
      <c r="H34" s="103">
        <v>46114</v>
      </c>
      <c r="I34" s="103">
        <v>46478</v>
      </c>
      <c r="J34" s="124" t="s">
        <v>98</v>
      </c>
      <c r="K34" s="104"/>
      <c r="L34" s="104"/>
      <c r="M34" s="124">
        <v>49766</v>
      </c>
      <c r="N34" s="125" t="s">
        <v>126</v>
      </c>
      <c r="O34" s="125" t="s">
        <v>396</v>
      </c>
      <c r="P34" s="113">
        <v>65518.45</v>
      </c>
      <c r="Q34" s="113">
        <v>786221.43</v>
      </c>
      <c r="R34" s="170">
        <v>786221.43</v>
      </c>
      <c r="S34" s="35" t="s">
        <v>1444</v>
      </c>
      <c r="T34" s="128"/>
      <c r="U34" s="37" t="s">
        <v>1445</v>
      </c>
      <c r="V34" s="66" t="s">
        <v>1446</v>
      </c>
      <c r="W34" s="27" t="s">
        <v>70</v>
      </c>
      <c r="X34" s="46" t="s">
        <v>1185</v>
      </c>
    </row>
    <row r="35" spans="1:162" ht="28.5" customHeight="1" x14ac:dyDescent="0.25">
      <c r="A35" s="27" t="s">
        <v>1291</v>
      </c>
      <c r="B35" s="27">
        <v>9489138</v>
      </c>
      <c r="C35" s="65" t="s">
        <v>1290</v>
      </c>
      <c r="D35" s="29" t="s">
        <v>1289</v>
      </c>
      <c r="E35" s="28" t="s">
        <v>1292</v>
      </c>
      <c r="F35" s="30" t="s">
        <v>65</v>
      </c>
      <c r="G35" s="47"/>
      <c r="H35" s="39">
        <v>46003</v>
      </c>
      <c r="I35" s="39">
        <v>46367</v>
      </c>
      <c r="J35" s="39" t="s">
        <v>65</v>
      </c>
      <c r="K35" s="36"/>
      <c r="L35" s="36"/>
      <c r="M35" s="39">
        <v>46367</v>
      </c>
      <c r="N35" s="45" t="s">
        <v>101</v>
      </c>
      <c r="O35" s="45" t="s">
        <v>67</v>
      </c>
      <c r="P35" s="114">
        <v>15500</v>
      </c>
      <c r="Q35" s="114">
        <v>31000</v>
      </c>
      <c r="R35" s="114">
        <v>31000</v>
      </c>
      <c r="S35" s="35" t="s">
        <v>352</v>
      </c>
      <c r="T35" s="37"/>
      <c r="U35" s="37" t="s">
        <v>353</v>
      </c>
      <c r="V35" s="66" t="s">
        <v>157</v>
      </c>
      <c r="W35" s="27" t="s">
        <v>70</v>
      </c>
      <c r="X35" s="46" t="s">
        <v>1185</v>
      </c>
    </row>
    <row r="36" spans="1:162" ht="42" customHeight="1" x14ac:dyDescent="0.25">
      <c r="A36" s="27" t="s">
        <v>213</v>
      </c>
      <c r="B36" s="27">
        <v>9439966</v>
      </c>
      <c r="C36" s="63" t="s">
        <v>214</v>
      </c>
      <c r="D36" s="29" t="s">
        <v>215</v>
      </c>
      <c r="E36" s="28" t="s">
        <v>1552</v>
      </c>
      <c r="F36" s="30" t="s">
        <v>65</v>
      </c>
      <c r="G36" s="30"/>
      <c r="H36" s="32">
        <v>45573</v>
      </c>
      <c r="I36" s="32">
        <v>45937</v>
      </c>
      <c r="J36" s="32" t="s">
        <v>98</v>
      </c>
      <c r="K36" s="33">
        <v>45938</v>
      </c>
      <c r="L36" s="31">
        <v>46302</v>
      </c>
      <c r="M36" s="32">
        <v>49224</v>
      </c>
      <c r="N36" s="33" t="s">
        <v>83</v>
      </c>
      <c r="O36" s="33" t="s">
        <v>67</v>
      </c>
      <c r="P36" s="114">
        <v>4291.47</v>
      </c>
      <c r="Q36" s="114">
        <v>51497.68</v>
      </c>
      <c r="R36" s="114">
        <v>51497.68</v>
      </c>
      <c r="S36" s="35" t="s">
        <v>216</v>
      </c>
      <c r="T36" s="37"/>
      <c r="U36" s="27" t="s">
        <v>170</v>
      </c>
      <c r="V36" s="40" t="s">
        <v>171</v>
      </c>
      <c r="W36" s="40" t="s">
        <v>1124</v>
      </c>
      <c r="X36" s="159" t="s">
        <v>217</v>
      </c>
    </row>
    <row r="37" spans="1:162" ht="39.950000000000003" customHeight="1" x14ac:dyDescent="0.25">
      <c r="A37" s="27" t="s">
        <v>1308</v>
      </c>
      <c r="B37" s="27">
        <v>9492113</v>
      </c>
      <c r="C37" s="65" t="s">
        <v>1307</v>
      </c>
      <c r="D37" s="29" t="s">
        <v>1306</v>
      </c>
      <c r="E37" s="28" t="s">
        <v>1309</v>
      </c>
      <c r="F37" s="30" t="s">
        <v>65</v>
      </c>
      <c r="G37" s="47"/>
      <c r="H37" s="39">
        <v>46014</v>
      </c>
      <c r="I37" s="39">
        <v>46378</v>
      </c>
      <c r="J37" s="39" t="s">
        <v>98</v>
      </c>
      <c r="K37" s="45"/>
      <c r="L37" s="36"/>
      <c r="M37" s="39">
        <v>49665</v>
      </c>
      <c r="N37" s="45" t="s">
        <v>101</v>
      </c>
      <c r="O37" s="45" t="s">
        <v>67</v>
      </c>
      <c r="P37" s="144">
        <v>4680.25</v>
      </c>
      <c r="Q37" s="144">
        <v>56163</v>
      </c>
      <c r="R37" s="114">
        <v>56163</v>
      </c>
      <c r="S37" s="35" t="s">
        <v>454</v>
      </c>
      <c r="T37" s="37"/>
      <c r="U37" s="37" t="s">
        <v>1310</v>
      </c>
      <c r="V37" s="66" t="s">
        <v>456</v>
      </c>
      <c r="W37" s="51" t="s">
        <v>1124</v>
      </c>
      <c r="X37" s="159" t="s">
        <v>217</v>
      </c>
    </row>
    <row r="38" spans="1:162" ht="43.5" customHeight="1" x14ac:dyDescent="0.25">
      <c r="A38" s="27" t="s">
        <v>218</v>
      </c>
      <c r="B38" s="27">
        <v>9437652</v>
      </c>
      <c r="C38" s="63" t="s">
        <v>219</v>
      </c>
      <c r="D38" s="29" t="s">
        <v>220</v>
      </c>
      <c r="E38" s="28" t="s">
        <v>221</v>
      </c>
      <c r="F38" s="30" t="s">
        <v>65</v>
      </c>
      <c r="G38" s="30"/>
      <c r="H38" s="32">
        <v>45558</v>
      </c>
      <c r="I38" s="32">
        <v>45922</v>
      </c>
      <c r="J38" s="32" t="s">
        <v>98</v>
      </c>
      <c r="K38" s="33">
        <v>45923</v>
      </c>
      <c r="L38" s="31">
        <v>46287</v>
      </c>
      <c r="M38" s="32">
        <v>47383</v>
      </c>
      <c r="N38" s="33" t="s">
        <v>91</v>
      </c>
      <c r="O38" s="33" t="s">
        <v>67</v>
      </c>
      <c r="P38" s="114">
        <v>4140.4399999999996</v>
      </c>
      <c r="Q38" s="114">
        <v>49685.32</v>
      </c>
      <c r="R38" s="114">
        <v>49685.32</v>
      </c>
      <c r="S38" s="35" t="s">
        <v>222</v>
      </c>
      <c r="T38" s="37"/>
      <c r="U38" s="27" t="s">
        <v>223</v>
      </c>
      <c r="V38" s="42" t="s">
        <v>224</v>
      </c>
      <c r="W38" s="40" t="s">
        <v>1124</v>
      </c>
      <c r="X38" s="159" t="s">
        <v>217</v>
      </c>
    </row>
    <row r="39" spans="1:162" ht="38.450000000000003" customHeight="1" x14ac:dyDescent="0.25">
      <c r="A39" s="27" t="s">
        <v>226</v>
      </c>
      <c r="B39" s="27">
        <v>9430225</v>
      </c>
      <c r="C39" s="63" t="s">
        <v>227</v>
      </c>
      <c r="D39" s="29" t="s">
        <v>228</v>
      </c>
      <c r="E39" s="28" t="s">
        <v>229</v>
      </c>
      <c r="F39" s="30" t="s">
        <v>65</v>
      </c>
      <c r="G39" s="30"/>
      <c r="H39" s="32">
        <v>45469</v>
      </c>
      <c r="I39" s="32">
        <v>45833</v>
      </c>
      <c r="J39" s="32" t="s">
        <v>98</v>
      </c>
      <c r="K39" s="33">
        <v>46199</v>
      </c>
      <c r="L39" s="31">
        <v>46563</v>
      </c>
      <c r="M39" s="32">
        <v>49120</v>
      </c>
      <c r="N39" s="33" t="s">
        <v>105</v>
      </c>
      <c r="O39" s="33" t="s">
        <v>396</v>
      </c>
      <c r="P39" s="114">
        <f>Tabela1[[#This Row],[VALOR TOTAL]]/12</f>
        <v>17013.658333333333</v>
      </c>
      <c r="Q39" s="114">
        <v>204163.9</v>
      </c>
      <c r="R39" s="114">
        <v>204163.9</v>
      </c>
      <c r="S39" s="158" t="s">
        <v>120</v>
      </c>
      <c r="T39" s="37"/>
      <c r="U39" s="27" t="s">
        <v>115</v>
      </c>
      <c r="V39" s="42" t="s">
        <v>116</v>
      </c>
      <c r="W39" s="40" t="s">
        <v>70</v>
      </c>
      <c r="X39" s="27" t="s">
        <v>1185</v>
      </c>
    </row>
    <row r="40" spans="1:162" s="25" customFormat="1" ht="30.95" customHeight="1" x14ac:dyDescent="0.25">
      <c r="A40" s="27" t="s">
        <v>1179</v>
      </c>
      <c r="B40" s="27">
        <v>9481974</v>
      </c>
      <c r="C40" s="65" t="s">
        <v>1180</v>
      </c>
      <c r="D40" s="29" t="s">
        <v>228</v>
      </c>
      <c r="E40" s="28" t="s">
        <v>1181</v>
      </c>
      <c r="F40" s="30" t="s">
        <v>65</v>
      </c>
      <c r="G40" s="47"/>
      <c r="H40" s="39">
        <v>45968</v>
      </c>
      <c r="I40" s="39">
        <v>46332</v>
      </c>
      <c r="J40" s="39" t="s">
        <v>98</v>
      </c>
      <c r="K40" s="45"/>
      <c r="L40" s="36"/>
      <c r="M40" s="39">
        <v>49619</v>
      </c>
      <c r="N40" s="45" t="s">
        <v>148</v>
      </c>
      <c r="O40" s="45" t="s">
        <v>67</v>
      </c>
      <c r="P40" s="113">
        <v>193.5</v>
      </c>
      <c r="Q40" s="113">
        <v>2322</v>
      </c>
      <c r="R40" s="113">
        <v>23220</v>
      </c>
      <c r="S40" s="35" t="s">
        <v>120</v>
      </c>
      <c r="T40" s="37"/>
      <c r="U40" s="37" t="s">
        <v>115</v>
      </c>
      <c r="V40" s="66" t="s">
        <v>1178</v>
      </c>
      <c r="W40" s="51" t="s">
        <v>1185</v>
      </c>
      <c r="X40" s="159" t="s">
        <v>70</v>
      </c>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row>
    <row r="41" spans="1:162" ht="32.1" customHeight="1" x14ac:dyDescent="0.25">
      <c r="A41" s="27" t="s">
        <v>234</v>
      </c>
      <c r="B41" s="27">
        <v>9454460</v>
      </c>
      <c r="C41" s="63" t="s">
        <v>235</v>
      </c>
      <c r="D41" s="29" t="s">
        <v>231</v>
      </c>
      <c r="E41" s="28" t="s">
        <v>236</v>
      </c>
      <c r="F41" s="30" t="s">
        <v>65</v>
      </c>
      <c r="G41" s="30"/>
      <c r="H41" s="32">
        <v>45729</v>
      </c>
      <c r="I41" s="39">
        <v>46093</v>
      </c>
      <c r="J41" s="39" t="s">
        <v>98</v>
      </c>
      <c r="K41" s="33">
        <v>46094</v>
      </c>
      <c r="L41" s="31">
        <v>46458</v>
      </c>
      <c r="M41" s="39">
        <v>49380</v>
      </c>
      <c r="N41" s="33" t="s">
        <v>106</v>
      </c>
      <c r="O41" s="33" t="s">
        <v>396</v>
      </c>
      <c r="P41" s="114">
        <v>2971.44</v>
      </c>
      <c r="Q41" s="114">
        <v>35657.279999999999</v>
      </c>
      <c r="R41" s="114">
        <v>35657.279999999999</v>
      </c>
      <c r="S41" s="35" t="s">
        <v>232</v>
      </c>
      <c r="T41" s="37"/>
      <c r="U41" s="27" t="s">
        <v>233</v>
      </c>
      <c r="V41" s="40" t="s">
        <v>237</v>
      </c>
      <c r="W41" s="40" t="s">
        <v>70</v>
      </c>
      <c r="X41" s="159" t="s">
        <v>1185</v>
      </c>
    </row>
    <row r="42" spans="1:162" ht="27.6" customHeight="1" x14ac:dyDescent="0.25">
      <c r="A42" s="27" t="s">
        <v>1438</v>
      </c>
      <c r="B42" s="27">
        <v>9471996</v>
      </c>
      <c r="C42" s="63" t="s">
        <v>238</v>
      </c>
      <c r="D42" s="29" t="s">
        <v>231</v>
      </c>
      <c r="E42" s="28" t="s">
        <v>239</v>
      </c>
      <c r="F42" s="30" t="s">
        <v>98</v>
      </c>
      <c r="G42" s="30"/>
      <c r="H42" s="32">
        <v>45867</v>
      </c>
      <c r="I42" s="39">
        <v>46231</v>
      </c>
      <c r="J42" s="39" t="s">
        <v>98</v>
      </c>
      <c r="K42" s="33">
        <v>46232</v>
      </c>
      <c r="L42" s="31">
        <v>46596</v>
      </c>
      <c r="M42" s="39">
        <v>49518</v>
      </c>
      <c r="N42" s="33" t="s">
        <v>99</v>
      </c>
      <c r="O42" s="33" t="s">
        <v>67</v>
      </c>
      <c r="P42" s="114">
        <f>Tabela1[[#This Row],[VALOR TOTAL]]/12</f>
        <v>487659.16666666669</v>
      </c>
      <c r="Q42" s="114">
        <v>5851910</v>
      </c>
      <c r="R42" s="114">
        <v>5851910</v>
      </c>
      <c r="S42" s="35" t="s">
        <v>232</v>
      </c>
      <c r="T42" s="37"/>
      <c r="U42" s="27" t="s">
        <v>240</v>
      </c>
      <c r="V42" s="40" t="s">
        <v>241</v>
      </c>
      <c r="W42" s="40" t="s">
        <v>70</v>
      </c>
      <c r="X42" s="159" t="s">
        <v>1185</v>
      </c>
    </row>
    <row r="43" spans="1:162" s="25" customFormat="1" ht="44.1" customHeight="1" x14ac:dyDescent="0.25">
      <c r="A43" s="27" t="s">
        <v>242</v>
      </c>
      <c r="B43" s="27">
        <v>9394630</v>
      </c>
      <c r="C43" s="63" t="s">
        <v>243</v>
      </c>
      <c r="D43" s="29" t="s">
        <v>231</v>
      </c>
      <c r="E43" s="28" t="s">
        <v>244</v>
      </c>
      <c r="F43" s="30" t="s">
        <v>98</v>
      </c>
      <c r="G43" s="30"/>
      <c r="H43" s="32">
        <v>45199</v>
      </c>
      <c r="I43" s="39">
        <v>45564</v>
      </c>
      <c r="J43" s="39" t="s">
        <v>98</v>
      </c>
      <c r="K43" s="33">
        <v>45930</v>
      </c>
      <c r="L43" s="31">
        <v>46294</v>
      </c>
      <c r="M43" s="39">
        <v>47025</v>
      </c>
      <c r="N43" s="33" t="s">
        <v>91</v>
      </c>
      <c r="O43" s="33" t="s">
        <v>67</v>
      </c>
      <c r="P43" s="113">
        <v>91390.1</v>
      </c>
      <c r="Q43" s="113">
        <v>1096681.2</v>
      </c>
      <c r="R43" s="113">
        <v>5483406</v>
      </c>
      <c r="S43" s="35" t="s">
        <v>232</v>
      </c>
      <c r="T43" s="37"/>
      <c r="U43" s="27" t="s">
        <v>233</v>
      </c>
      <c r="V43" s="40" t="s">
        <v>245</v>
      </c>
      <c r="W43" s="40" t="s">
        <v>1185</v>
      </c>
      <c r="X43" s="159" t="s">
        <v>70</v>
      </c>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row>
    <row r="44" spans="1:162" ht="35.450000000000003" customHeight="1" x14ac:dyDescent="0.25">
      <c r="A44" s="27" t="s">
        <v>247</v>
      </c>
      <c r="B44" s="27">
        <v>9468364</v>
      </c>
      <c r="C44" s="63" t="s">
        <v>248</v>
      </c>
      <c r="D44" s="29" t="s">
        <v>231</v>
      </c>
      <c r="E44" s="28" t="s">
        <v>249</v>
      </c>
      <c r="F44" s="30" t="s">
        <v>65</v>
      </c>
      <c r="G44" s="30"/>
      <c r="H44" s="32">
        <v>45798</v>
      </c>
      <c r="I44" s="39">
        <v>46162</v>
      </c>
      <c r="J44" s="39" t="s">
        <v>98</v>
      </c>
      <c r="K44" s="33">
        <v>46163</v>
      </c>
      <c r="L44" s="31">
        <v>46527</v>
      </c>
      <c r="M44" s="39">
        <v>49449</v>
      </c>
      <c r="N44" s="33" t="s">
        <v>193</v>
      </c>
      <c r="O44" s="33" t="s">
        <v>396</v>
      </c>
      <c r="P44" s="114">
        <v>6368.4</v>
      </c>
      <c r="Q44" s="114">
        <v>76420.81</v>
      </c>
      <c r="R44" s="114">
        <v>76420.81</v>
      </c>
      <c r="S44" s="35" t="s">
        <v>232</v>
      </c>
      <c r="T44" s="37"/>
      <c r="U44" s="27" t="s">
        <v>233</v>
      </c>
      <c r="V44" s="40" t="s">
        <v>237</v>
      </c>
      <c r="W44" s="40" t="s">
        <v>1124</v>
      </c>
      <c r="X44" s="159" t="s">
        <v>217</v>
      </c>
    </row>
    <row r="45" spans="1:162" ht="33.950000000000003" customHeight="1" x14ac:dyDescent="0.25">
      <c r="A45" s="27" t="s">
        <v>1197</v>
      </c>
      <c r="B45" s="27">
        <v>9483072</v>
      </c>
      <c r="C45" s="65" t="s">
        <v>1198</v>
      </c>
      <c r="D45" s="29" t="s">
        <v>250</v>
      </c>
      <c r="E45" s="28" t="s">
        <v>1199</v>
      </c>
      <c r="F45" s="30" t="s">
        <v>65</v>
      </c>
      <c r="G45" s="47"/>
      <c r="H45" s="39">
        <v>45973</v>
      </c>
      <c r="I45" s="39">
        <v>46337</v>
      </c>
      <c r="J45" s="39" t="s">
        <v>98</v>
      </c>
      <c r="K45" s="45"/>
      <c r="L45" s="36"/>
      <c r="M45" s="39">
        <v>49624</v>
      </c>
      <c r="N45" s="45" t="s">
        <v>148</v>
      </c>
      <c r="O45" s="45" t="s">
        <v>67</v>
      </c>
      <c r="P45" s="114">
        <v>129.16</v>
      </c>
      <c r="Q45" s="114">
        <v>1550</v>
      </c>
      <c r="R45" s="114">
        <v>1550</v>
      </c>
      <c r="S45" s="35" t="s">
        <v>232</v>
      </c>
      <c r="T45" s="37"/>
      <c r="U45" s="37" t="s">
        <v>233</v>
      </c>
      <c r="V45" s="66" t="s">
        <v>1189</v>
      </c>
      <c r="W45" s="51" t="s">
        <v>70</v>
      </c>
      <c r="X45" s="159" t="s">
        <v>1185</v>
      </c>
    </row>
    <row r="46" spans="1:162" ht="41.1" customHeight="1" x14ac:dyDescent="0.25">
      <c r="A46" s="120" t="s">
        <v>1472</v>
      </c>
      <c r="B46" s="120">
        <v>9502051</v>
      </c>
      <c r="C46" s="65" t="s">
        <v>1471</v>
      </c>
      <c r="D46" s="29" t="s">
        <v>250</v>
      </c>
      <c r="E46" s="122" t="s">
        <v>1470</v>
      </c>
      <c r="F46" s="123" t="s">
        <v>65</v>
      </c>
      <c r="G46" s="102"/>
      <c r="H46" s="103">
        <v>46135</v>
      </c>
      <c r="I46" s="103">
        <v>46499</v>
      </c>
      <c r="J46" s="124" t="s">
        <v>65</v>
      </c>
      <c r="K46" s="125"/>
      <c r="L46" s="104"/>
      <c r="M46" s="124">
        <v>46499</v>
      </c>
      <c r="N46" s="125" t="s">
        <v>126</v>
      </c>
      <c r="O46" s="125" t="s">
        <v>396</v>
      </c>
      <c r="P46" s="148">
        <v>22.44</v>
      </c>
      <c r="Q46" s="114">
        <v>269.38</v>
      </c>
      <c r="R46" s="126">
        <v>269.38</v>
      </c>
      <c r="S46" s="127" t="s">
        <v>274</v>
      </c>
      <c r="T46" s="128"/>
      <c r="U46" s="128" t="s">
        <v>438</v>
      </c>
      <c r="V46" s="105" t="s">
        <v>1465</v>
      </c>
      <c r="W46" s="129" t="s">
        <v>1185</v>
      </c>
      <c r="X46" s="159" t="s">
        <v>70</v>
      </c>
    </row>
    <row r="47" spans="1:162" ht="32.450000000000003" customHeight="1" x14ac:dyDescent="0.25">
      <c r="A47" s="191" t="s">
        <v>1616</v>
      </c>
      <c r="B47" s="191">
        <v>9519119</v>
      </c>
      <c r="C47" s="192" t="s">
        <v>1615</v>
      </c>
      <c r="D47" s="193" t="s">
        <v>250</v>
      </c>
      <c r="E47" s="194" t="s">
        <v>1617</v>
      </c>
      <c r="F47" s="195" t="s">
        <v>65</v>
      </c>
      <c r="G47" s="196"/>
      <c r="H47" s="197">
        <v>46234</v>
      </c>
      <c r="I47" s="197">
        <v>46598</v>
      </c>
      <c r="J47" s="198" t="s">
        <v>98</v>
      </c>
      <c r="K47" s="200"/>
      <c r="L47" s="199"/>
      <c r="M47" s="198">
        <v>49886</v>
      </c>
      <c r="N47" s="200" t="s">
        <v>99</v>
      </c>
      <c r="O47" s="200" t="s">
        <v>396</v>
      </c>
      <c r="P47" s="114">
        <v>417.58</v>
      </c>
      <c r="Q47" s="114">
        <v>5011</v>
      </c>
      <c r="R47" s="201">
        <v>5011</v>
      </c>
      <c r="S47" s="35" t="s">
        <v>274</v>
      </c>
      <c r="T47" s="203"/>
      <c r="U47" s="37" t="s">
        <v>438</v>
      </c>
      <c r="V47" s="66" t="s">
        <v>1465</v>
      </c>
      <c r="W47" s="51" t="s">
        <v>1185</v>
      </c>
      <c r="X47" s="159" t="s">
        <v>70</v>
      </c>
    </row>
    <row r="48" spans="1:162" ht="27" customHeight="1" x14ac:dyDescent="0.25">
      <c r="A48" s="27" t="s">
        <v>253</v>
      </c>
      <c r="B48" s="27">
        <v>9470571</v>
      </c>
      <c r="C48" s="63" t="s">
        <v>254</v>
      </c>
      <c r="D48" s="29" t="s">
        <v>255</v>
      </c>
      <c r="E48" s="28" t="s">
        <v>256</v>
      </c>
      <c r="F48" s="30" t="s">
        <v>65</v>
      </c>
      <c r="G48" s="30"/>
      <c r="H48" s="32">
        <v>45828</v>
      </c>
      <c r="I48" s="39">
        <v>46192</v>
      </c>
      <c r="J48" s="39" t="s">
        <v>98</v>
      </c>
      <c r="K48" s="33">
        <v>46193</v>
      </c>
      <c r="L48" s="31">
        <v>46557</v>
      </c>
      <c r="M48" s="39">
        <v>49479</v>
      </c>
      <c r="N48" s="33" t="s">
        <v>105</v>
      </c>
      <c r="O48" s="33" t="s">
        <v>396</v>
      </c>
      <c r="P48" s="144">
        <v>1942.5</v>
      </c>
      <c r="Q48" s="144">
        <v>23310</v>
      </c>
      <c r="R48" s="114">
        <v>23310</v>
      </c>
      <c r="S48" s="35" t="s">
        <v>155</v>
      </c>
      <c r="T48" s="37"/>
      <c r="U48" s="27" t="s">
        <v>156</v>
      </c>
      <c r="V48" s="40" t="s">
        <v>1547</v>
      </c>
      <c r="W48" s="40" t="s">
        <v>1124</v>
      </c>
      <c r="X48" s="159" t="s">
        <v>217</v>
      </c>
    </row>
    <row r="49" spans="1:162" ht="45.6" customHeight="1" x14ac:dyDescent="0.25">
      <c r="A49" s="27" t="s">
        <v>1120</v>
      </c>
      <c r="B49" s="27">
        <v>9480463</v>
      </c>
      <c r="C49" s="65" t="s">
        <v>1121</v>
      </c>
      <c r="D49" s="29" t="s">
        <v>1122</v>
      </c>
      <c r="E49" s="28" t="s">
        <v>1123</v>
      </c>
      <c r="F49" s="30" t="s">
        <v>65</v>
      </c>
      <c r="G49" s="47"/>
      <c r="H49" s="39">
        <v>45944</v>
      </c>
      <c r="I49" s="39">
        <v>46308</v>
      </c>
      <c r="J49" s="39" t="s">
        <v>98</v>
      </c>
      <c r="K49" s="45"/>
      <c r="L49" s="36"/>
      <c r="M49" s="39">
        <v>49595</v>
      </c>
      <c r="N49" s="45" t="s">
        <v>83</v>
      </c>
      <c r="O49" s="45" t="s">
        <v>67</v>
      </c>
      <c r="P49" s="114"/>
      <c r="Q49" s="114">
        <v>26748</v>
      </c>
      <c r="R49" s="114">
        <v>26748</v>
      </c>
      <c r="S49" s="35" t="s">
        <v>120</v>
      </c>
      <c r="T49" s="37"/>
      <c r="U49" s="37" t="s">
        <v>1533</v>
      </c>
      <c r="V49" s="66" t="s">
        <v>1178</v>
      </c>
      <c r="W49" s="51" t="s">
        <v>70</v>
      </c>
      <c r="X49" s="159" t="s">
        <v>1185</v>
      </c>
    </row>
    <row r="50" spans="1:162" s="25" customFormat="1" ht="38.1" customHeight="1" x14ac:dyDescent="0.25">
      <c r="A50" s="27" t="s">
        <v>257</v>
      </c>
      <c r="B50" s="27">
        <v>9412683</v>
      </c>
      <c r="C50" s="63" t="s">
        <v>258</v>
      </c>
      <c r="D50" s="29" t="s">
        <v>259</v>
      </c>
      <c r="E50" s="28" t="s">
        <v>260</v>
      </c>
      <c r="F50" s="30" t="s">
        <v>65</v>
      </c>
      <c r="G50" s="30"/>
      <c r="H50" s="32">
        <v>45352</v>
      </c>
      <c r="I50" s="32">
        <v>45716</v>
      </c>
      <c r="J50" s="32" t="s">
        <v>98</v>
      </c>
      <c r="K50" s="33">
        <v>46082</v>
      </c>
      <c r="L50" s="31">
        <v>46446</v>
      </c>
      <c r="M50" s="32">
        <v>47177</v>
      </c>
      <c r="N50" s="33" t="s">
        <v>75</v>
      </c>
      <c r="O50" s="33" t="s">
        <v>396</v>
      </c>
      <c r="P50" s="114">
        <f>R50/12</f>
        <v>426157.34333333332</v>
      </c>
      <c r="Q50" s="114">
        <v>5113888.12</v>
      </c>
      <c r="R50" s="114">
        <v>5113888.12</v>
      </c>
      <c r="S50" s="35" t="s">
        <v>261</v>
      </c>
      <c r="T50" s="37"/>
      <c r="U50" s="27" t="s">
        <v>262</v>
      </c>
      <c r="V50" s="42" t="s">
        <v>263</v>
      </c>
      <c r="W50" s="40" t="s">
        <v>1124</v>
      </c>
      <c r="X50" s="159" t="s">
        <v>217</v>
      </c>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row>
    <row r="51" spans="1:162" ht="33.6" customHeight="1" x14ac:dyDescent="0.25">
      <c r="A51" s="27" t="s">
        <v>264</v>
      </c>
      <c r="B51" s="27">
        <v>9319188</v>
      </c>
      <c r="C51" s="63" t="s">
        <v>265</v>
      </c>
      <c r="D51" s="29" t="s">
        <v>266</v>
      </c>
      <c r="E51" s="28" t="s">
        <v>267</v>
      </c>
      <c r="F51" s="30" t="s">
        <v>65</v>
      </c>
      <c r="G51" s="30"/>
      <c r="H51" s="32">
        <v>44586</v>
      </c>
      <c r="I51" s="32">
        <v>44950</v>
      </c>
      <c r="J51" s="32" t="s">
        <v>98</v>
      </c>
      <c r="K51" s="31">
        <v>46047</v>
      </c>
      <c r="L51" s="31">
        <v>46411</v>
      </c>
      <c r="M51" s="32">
        <v>46411</v>
      </c>
      <c r="N51" s="45" t="s">
        <v>66</v>
      </c>
      <c r="O51" s="33" t="s">
        <v>396</v>
      </c>
      <c r="P51" s="113">
        <v>773.33</v>
      </c>
      <c r="Q51" s="113">
        <v>9280</v>
      </c>
      <c r="R51" s="113">
        <v>9280</v>
      </c>
      <c r="S51" s="35" t="s">
        <v>205</v>
      </c>
      <c r="T51" s="37"/>
      <c r="U51" s="27" t="s">
        <v>434</v>
      </c>
      <c r="V51" s="42" t="s">
        <v>206</v>
      </c>
      <c r="W51" s="57" t="s">
        <v>1185</v>
      </c>
      <c r="X51" s="46" t="s">
        <v>70</v>
      </c>
    </row>
    <row r="52" spans="1:162" ht="44.1" customHeight="1" x14ac:dyDescent="0.25">
      <c r="A52" s="27" t="s">
        <v>268</v>
      </c>
      <c r="B52" s="27">
        <v>9397823</v>
      </c>
      <c r="C52" s="63" t="s">
        <v>269</v>
      </c>
      <c r="D52" s="29" t="s">
        <v>266</v>
      </c>
      <c r="E52" s="28" t="s">
        <v>270</v>
      </c>
      <c r="F52" s="30" t="s">
        <v>65</v>
      </c>
      <c r="G52" s="30"/>
      <c r="H52" s="32">
        <v>45231</v>
      </c>
      <c r="I52" s="32">
        <v>45596</v>
      </c>
      <c r="J52" s="32" t="s">
        <v>98</v>
      </c>
      <c r="K52" s="31">
        <v>45962</v>
      </c>
      <c r="L52" s="31">
        <v>46326</v>
      </c>
      <c r="M52" s="32">
        <v>47057</v>
      </c>
      <c r="N52" s="33" t="s">
        <v>83</v>
      </c>
      <c r="O52" s="33" t="s">
        <v>67</v>
      </c>
      <c r="P52" s="114">
        <f>R52/12</f>
        <v>6343.75</v>
      </c>
      <c r="Q52" s="114">
        <v>76125</v>
      </c>
      <c r="R52" s="114">
        <v>76125</v>
      </c>
      <c r="S52" s="35" t="s">
        <v>155</v>
      </c>
      <c r="T52" s="37"/>
      <c r="U52" s="27" t="s">
        <v>157</v>
      </c>
      <c r="V52" s="42" t="s">
        <v>185</v>
      </c>
      <c r="W52" s="40" t="s">
        <v>70</v>
      </c>
      <c r="X52" s="46" t="s">
        <v>1185</v>
      </c>
    </row>
    <row r="53" spans="1:162" ht="34.5" customHeight="1" x14ac:dyDescent="0.25">
      <c r="A53" s="27" t="s">
        <v>271</v>
      </c>
      <c r="B53" s="27">
        <v>9389604</v>
      </c>
      <c r="C53" s="63" t="s">
        <v>1595</v>
      </c>
      <c r="D53" s="29" t="s">
        <v>272</v>
      </c>
      <c r="E53" s="28" t="s">
        <v>273</v>
      </c>
      <c r="F53" s="30" t="s">
        <v>98</v>
      </c>
      <c r="G53" s="30"/>
      <c r="H53" s="32">
        <v>45111</v>
      </c>
      <c r="I53" s="32">
        <v>45476</v>
      </c>
      <c r="J53" s="32" t="s">
        <v>98</v>
      </c>
      <c r="K53" s="31">
        <v>46207</v>
      </c>
      <c r="L53" s="31">
        <v>46571</v>
      </c>
      <c r="M53" s="32">
        <v>46937</v>
      </c>
      <c r="N53" s="33" t="s">
        <v>99</v>
      </c>
      <c r="O53" s="41" t="s">
        <v>396</v>
      </c>
      <c r="P53" s="114">
        <f>Tabela1[[#This Row],[VALOR ANUAL]]/12</f>
        <v>687781.12666666659</v>
      </c>
      <c r="Q53" s="114">
        <v>8253373.5199999996</v>
      </c>
      <c r="R53" s="114">
        <v>8253373.5199999996</v>
      </c>
      <c r="S53" s="35" t="s">
        <v>274</v>
      </c>
      <c r="T53" s="27"/>
      <c r="U53" s="27" t="s">
        <v>251</v>
      </c>
      <c r="V53" s="42" t="s">
        <v>275</v>
      </c>
      <c r="W53" s="57" t="s">
        <v>217</v>
      </c>
      <c r="X53" s="159" t="s">
        <v>1124</v>
      </c>
    </row>
    <row r="54" spans="1:162" ht="36.950000000000003" customHeight="1" x14ac:dyDescent="0.25">
      <c r="A54" s="27" t="s">
        <v>276</v>
      </c>
      <c r="B54" s="27">
        <v>9392802</v>
      </c>
      <c r="C54" s="63" t="s">
        <v>277</v>
      </c>
      <c r="D54" s="29" t="s">
        <v>272</v>
      </c>
      <c r="E54" s="28" t="s">
        <v>278</v>
      </c>
      <c r="F54" s="30" t="s">
        <v>65</v>
      </c>
      <c r="G54" s="30"/>
      <c r="H54" s="32">
        <v>45163</v>
      </c>
      <c r="I54" s="32">
        <v>45528</v>
      </c>
      <c r="J54" s="32" t="s">
        <v>98</v>
      </c>
      <c r="K54" s="31">
        <v>45894</v>
      </c>
      <c r="L54" s="31">
        <v>46258</v>
      </c>
      <c r="M54" s="32">
        <v>46989</v>
      </c>
      <c r="N54" s="33" t="s">
        <v>186</v>
      </c>
      <c r="O54" s="33" t="s">
        <v>67</v>
      </c>
      <c r="P54" s="114">
        <v>2861.8</v>
      </c>
      <c r="Q54" s="114">
        <v>34341.699999999997</v>
      </c>
      <c r="R54" s="114">
        <v>34341.699999999997</v>
      </c>
      <c r="S54" s="35" t="s">
        <v>274</v>
      </c>
      <c r="T54" s="27"/>
      <c r="U54" s="27" t="s">
        <v>251</v>
      </c>
      <c r="V54" s="42" t="s">
        <v>275</v>
      </c>
      <c r="W54" s="40" t="s">
        <v>1124</v>
      </c>
      <c r="X54" s="159" t="s">
        <v>217</v>
      </c>
    </row>
    <row r="55" spans="1:162" ht="39" customHeight="1" x14ac:dyDescent="0.25">
      <c r="A55" s="27" t="s">
        <v>1626</v>
      </c>
      <c r="B55" s="180">
        <v>9519116</v>
      </c>
      <c r="C55" s="65" t="s">
        <v>1625</v>
      </c>
      <c r="D55" s="29" t="s">
        <v>272</v>
      </c>
      <c r="E55" s="28" t="s">
        <v>1627</v>
      </c>
      <c r="F55" s="30" t="s">
        <v>65</v>
      </c>
      <c r="G55" s="47"/>
      <c r="H55" s="39">
        <v>46234</v>
      </c>
      <c r="I55" s="39">
        <v>46598</v>
      </c>
      <c r="J55" s="32" t="s">
        <v>98</v>
      </c>
      <c r="K55" s="36"/>
      <c r="L55" s="36"/>
      <c r="M55" s="32">
        <v>49886</v>
      </c>
      <c r="N55" s="45" t="s">
        <v>99</v>
      </c>
      <c r="O55" s="45" t="s">
        <v>396</v>
      </c>
      <c r="P55" s="114">
        <v>26393.33</v>
      </c>
      <c r="Q55" s="114">
        <v>316720</v>
      </c>
      <c r="R55" s="114">
        <v>316720</v>
      </c>
      <c r="S55" s="35" t="s">
        <v>274</v>
      </c>
      <c r="T55" s="37"/>
      <c r="U55" s="37" t="s">
        <v>438</v>
      </c>
      <c r="V55" s="66" t="s">
        <v>1465</v>
      </c>
      <c r="W55" s="51" t="s">
        <v>217</v>
      </c>
      <c r="X55" s="159" t="s">
        <v>1124</v>
      </c>
    </row>
    <row r="56" spans="1:162" ht="27.95" customHeight="1" x14ac:dyDescent="0.25">
      <c r="A56" s="120" t="s">
        <v>1492</v>
      </c>
      <c r="B56" s="120">
        <v>9504055</v>
      </c>
      <c r="C56" s="121" t="s">
        <v>1493</v>
      </c>
      <c r="D56" s="166" t="s">
        <v>1494</v>
      </c>
      <c r="E56" s="122" t="s">
        <v>1495</v>
      </c>
      <c r="F56" s="123" t="s">
        <v>65</v>
      </c>
      <c r="G56" s="102"/>
      <c r="H56" s="103">
        <v>46141</v>
      </c>
      <c r="I56" s="103">
        <v>46505</v>
      </c>
      <c r="J56" s="124" t="s">
        <v>98</v>
      </c>
      <c r="K56" s="104"/>
      <c r="L56" s="104"/>
      <c r="M56" s="124">
        <v>49793</v>
      </c>
      <c r="N56" s="125" t="s">
        <v>126</v>
      </c>
      <c r="O56" s="125" t="s">
        <v>396</v>
      </c>
      <c r="P56" s="114">
        <v>1235</v>
      </c>
      <c r="Q56" s="114">
        <v>14820</v>
      </c>
      <c r="R56" s="126">
        <v>14820</v>
      </c>
      <c r="S56" s="127" t="s">
        <v>177</v>
      </c>
      <c r="T56" s="128"/>
      <c r="U56" s="128" t="s">
        <v>158</v>
      </c>
      <c r="V56" s="105" t="s">
        <v>159</v>
      </c>
      <c r="W56" s="129" t="s">
        <v>70</v>
      </c>
      <c r="X56" s="159" t="s">
        <v>1185</v>
      </c>
    </row>
    <row r="57" spans="1:162" ht="25.5" customHeight="1" x14ac:dyDescent="0.25">
      <c r="A57" s="27" t="s">
        <v>279</v>
      </c>
      <c r="B57" s="27">
        <v>9445649</v>
      </c>
      <c r="C57" s="63" t="s">
        <v>280</v>
      </c>
      <c r="D57" s="29" t="s">
        <v>281</v>
      </c>
      <c r="E57" s="28" t="s">
        <v>282</v>
      </c>
      <c r="F57" s="30" t="s">
        <v>65</v>
      </c>
      <c r="G57" s="30"/>
      <c r="H57" s="32">
        <v>45642</v>
      </c>
      <c r="I57" s="32">
        <v>46006</v>
      </c>
      <c r="J57" s="32" t="s">
        <v>98</v>
      </c>
      <c r="K57" s="31">
        <v>46007</v>
      </c>
      <c r="L57" s="31">
        <v>46371</v>
      </c>
      <c r="M57" s="32">
        <v>49293</v>
      </c>
      <c r="N57" s="33" t="s">
        <v>101</v>
      </c>
      <c r="O57" s="33" t="s">
        <v>67</v>
      </c>
      <c r="P57" s="114">
        <v>131.25</v>
      </c>
      <c r="Q57" s="114">
        <v>1575</v>
      </c>
      <c r="R57" s="114">
        <v>1575</v>
      </c>
      <c r="S57" s="35" t="s">
        <v>92</v>
      </c>
      <c r="T57" s="37"/>
      <c r="U57" s="27" t="s">
        <v>93</v>
      </c>
      <c r="V57" s="40" t="s">
        <v>94</v>
      </c>
      <c r="W57" s="40" t="s">
        <v>70</v>
      </c>
      <c r="X57" s="159" t="s">
        <v>1185</v>
      </c>
    </row>
    <row r="58" spans="1:162" s="25" customFormat="1" ht="44.45" customHeight="1" x14ac:dyDescent="0.25">
      <c r="A58" s="27" t="s">
        <v>283</v>
      </c>
      <c r="B58" s="27">
        <v>9459553</v>
      </c>
      <c r="C58" s="63" t="s">
        <v>284</v>
      </c>
      <c r="D58" s="29" t="s">
        <v>281</v>
      </c>
      <c r="E58" s="28" t="s">
        <v>285</v>
      </c>
      <c r="F58" s="30" t="s">
        <v>65</v>
      </c>
      <c r="G58" s="30"/>
      <c r="H58" s="32">
        <v>45751</v>
      </c>
      <c r="I58" s="39">
        <v>46115</v>
      </c>
      <c r="J58" s="39" t="s">
        <v>98</v>
      </c>
      <c r="K58" s="31">
        <v>46116</v>
      </c>
      <c r="L58" s="31">
        <v>46480</v>
      </c>
      <c r="M58" s="39">
        <v>49402</v>
      </c>
      <c r="N58" s="33" t="s">
        <v>126</v>
      </c>
      <c r="O58" s="33" t="s">
        <v>396</v>
      </c>
      <c r="P58" s="114">
        <v>3397.5</v>
      </c>
      <c r="Q58" s="114">
        <v>40770</v>
      </c>
      <c r="R58" s="114">
        <v>40770</v>
      </c>
      <c r="S58" s="35" t="s">
        <v>286</v>
      </c>
      <c r="T58" s="37"/>
      <c r="U58" s="27" t="s">
        <v>287</v>
      </c>
      <c r="V58" s="40" t="s">
        <v>108</v>
      </c>
      <c r="W58" s="40" t="s">
        <v>1124</v>
      </c>
      <c r="X58" s="159" t="s">
        <v>217</v>
      </c>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row>
    <row r="59" spans="1:162" ht="83.45" customHeight="1" x14ac:dyDescent="0.25">
      <c r="A59" s="27" t="s">
        <v>288</v>
      </c>
      <c r="B59" s="27">
        <v>9447087</v>
      </c>
      <c r="C59" s="63" t="s">
        <v>289</v>
      </c>
      <c r="D59" s="29" t="s">
        <v>290</v>
      </c>
      <c r="E59" s="28" t="s">
        <v>291</v>
      </c>
      <c r="F59" s="30" t="s">
        <v>98</v>
      </c>
      <c r="G59" s="30"/>
      <c r="H59" s="32">
        <v>45653</v>
      </c>
      <c r="I59" s="32">
        <v>46017</v>
      </c>
      <c r="J59" s="32" t="s">
        <v>98</v>
      </c>
      <c r="K59" s="31">
        <v>46018</v>
      </c>
      <c r="L59" s="31">
        <v>46382</v>
      </c>
      <c r="M59" s="32">
        <v>49304</v>
      </c>
      <c r="N59" s="33" t="s">
        <v>101</v>
      </c>
      <c r="O59" s="33" t="s">
        <v>67</v>
      </c>
      <c r="P59" s="114">
        <f>Tabela1[[#This Row],[VALOR TOTAL]]/12</f>
        <v>2470</v>
      </c>
      <c r="Q59" s="114">
        <v>29640</v>
      </c>
      <c r="R59" s="114">
        <v>29640</v>
      </c>
      <c r="S59" s="35" t="s">
        <v>292</v>
      </c>
      <c r="T59" s="37"/>
      <c r="U59" s="27" t="s">
        <v>293</v>
      </c>
      <c r="V59" s="40"/>
      <c r="W59" s="40" t="s">
        <v>70</v>
      </c>
      <c r="X59" s="46" t="s">
        <v>1185</v>
      </c>
    </row>
    <row r="60" spans="1:162" ht="81" customHeight="1" x14ac:dyDescent="0.25">
      <c r="A60" s="27" t="s">
        <v>294</v>
      </c>
      <c r="B60" s="27">
        <v>9388815</v>
      </c>
      <c r="C60" s="63" t="s">
        <v>295</v>
      </c>
      <c r="D60" s="29" t="s">
        <v>296</v>
      </c>
      <c r="E60" s="28" t="s">
        <v>297</v>
      </c>
      <c r="F60" s="30" t="s">
        <v>98</v>
      </c>
      <c r="G60" s="30"/>
      <c r="H60" s="32">
        <v>45097</v>
      </c>
      <c r="I60" s="32">
        <v>45462</v>
      </c>
      <c r="J60" s="32" t="s">
        <v>98</v>
      </c>
      <c r="K60" s="31">
        <v>46193</v>
      </c>
      <c r="L60" s="31">
        <v>46557</v>
      </c>
      <c r="M60" s="32">
        <v>46923</v>
      </c>
      <c r="N60" s="33" t="s">
        <v>105</v>
      </c>
      <c r="O60" s="33" t="s">
        <v>396</v>
      </c>
      <c r="P60" s="113">
        <v>202349.14</v>
      </c>
      <c r="Q60" s="113">
        <v>2428189.7400000002</v>
      </c>
      <c r="R60" s="113">
        <v>2428189.7400000002</v>
      </c>
      <c r="S60" s="35" t="s">
        <v>274</v>
      </c>
      <c r="T60" s="27"/>
      <c r="U60" s="27" t="s">
        <v>251</v>
      </c>
      <c r="V60" s="42" t="s">
        <v>252</v>
      </c>
      <c r="W60" s="159" t="s">
        <v>1185</v>
      </c>
      <c r="X60" s="159" t="s">
        <v>70</v>
      </c>
    </row>
    <row r="61" spans="1:162" ht="36.6" customHeight="1" x14ac:dyDescent="0.25">
      <c r="A61" s="27" t="s">
        <v>1130</v>
      </c>
      <c r="B61" s="27">
        <v>9459853</v>
      </c>
      <c r="C61" s="65" t="s">
        <v>1129</v>
      </c>
      <c r="D61" s="29" t="s">
        <v>1131</v>
      </c>
      <c r="E61" s="28" t="s">
        <v>1136</v>
      </c>
      <c r="F61" s="30" t="s">
        <v>65</v>
      </c>
      <c r="G61" s="47" t="s">
        <v>98</v>
      </c>
      <c r="H61" s="39">
        <v>45796</v>
      </c>
      <c r="I61" s="39">
        <v>47621</v>
      </c>
      <c r="J61" s="39" t="s">
        <v>98</v>
      </c>
      <c r="K61" s="36"/>
      <c r="L61" s="36"/>
      <c r="M61" s="39">
        <v>49447</v>
      </c>
      <c r="N61" s="45" t="s">
        <v>193</v>
      </c>
      <c r="O61" s="45" t="s">
        <v>176</v>
      </c>
      <c r="P61" s="114">
        <f>Tabela1[[#This Row],[VALOR ANUAL]]/12</f>
        <v>34977.621999999996</v>
      </c>
      <c r="Q61" s="114">
        <f>Tabela1[[#This Row],[VALOR TOTAL]]/5</f>
        <v>419731.46399999998</v>
      </c>
      <c r="R61" s="114">
        <v>2098657.3199999998</v>
      </c>
      <c r="S61" s="216" t="s">
        <v>179</v>
      </c>
      <c r="T61" s="217"/>
      <c r="U61" s="218" t="s">
        <v>181</v>
      </c>
      <c r="V61" s="66" t="s">
        <v>1132</v>
      </c>
      <c r="W61" s="40" t="s">
        <v>70</v>
      </c>
      <c r="X61" s="219" t="s">
        <v>1185</v>
      </c>
    </row>
    <row r="62" spans="1:162" ht="62.1" customHeight="1" x14ac:dyDescent="0.25">
      <c r="A62" s="27" t="s">
        <v>298</v>
      </c>
      <c r="B62" s="27">
        <v>9434090</v>
      </c>
      <c r="C62" s="63" t="s">
        <v>299</v>
      </c>
      <c r="D62" s="29" t="s">
        <v>1281</v>
      </c>
      <c r="E62" s="28" t="s">
        <v>300</v>
      </c>
      <c r="F62" s="30" t="s">
        <v>65</v>
      </c>
      <c r="G62" s="30"/>
      <c r="H62" s="32">
        <v>45509</v>
      </c>
      <c r="I62" s="32">
        <v>45873</v>
      </c>
      <c r="J62" s="32" t="s">
        <v>98</v>
      </c>
      <c r="K62" s="33">
        <v>45874</v>
      </c>
      <c r="L62" s="31">
        <v>46238</v>
      </c>
      <c r="M62" s="32">
        <v>49160</v>
      </c>
      <c r="N62" s="33" t="s">
        <v>186</v>
      </c>
      <c r="O62" s="33" t="s">
        <v>67</v>
      </c>
      <c r="P62" s="114">
        <f>R62/12</f>
        <v>4194.8916666666664</v>
      </c>
      <c r="Q62" s="114">
        <v>50338.680000000008</v>
      </c>
      <c r="R62" s="114">
        <v>50338.7</v>
      </c>
      <c r="S62" s="35" t="s">
        <v>301</v>
      </c>
      <c r="T62" s="37"/>
      <c r="U62" s="27" t="s">
        <v>302</v>
      </c>
      <c r="V62" s="42" t="s">
        <v>303</v>
      </c>
      <c r="W62" s="44" t="s">
        <v>1124</v>
      </c>
      <c r="X62" s="159" t="s">
        <v>217</v>
      </c>
    </row>
    <row r="63" spans="1:162" ht="84.6" customHeight="1" x14ac:dyDescent="0.25">
      <c r="A63" s="27" t="s">
        <v>1283</v>
      </c>
      <c r="B63" s="27">
        <v>9486895</v>
      </c>
      <c r="C63" s="65" t="s">
        <v>1282</v>
      </c>
      <c r="D63" s="29" t="s">
        <v>1281</v>
      </c>
      <c r="E63" s="28" t="s">
        <v>1284</v>
      </c>
      <c r="F63" s="30" t="s">
        <v>65</v>
      </c>
      <c r="G63" s="47" t="s">
        <v>98</v>
      </c>
      <c r="H63" s="39">
        <v>46001</v>
      </c>
      <c r="I63" s="39">
        <v>47096</v>
      </c>
      <c r="J63" s="39" t="s">
        <v>98</v>
      </c>
      <c r="K63" s="45"/>
      <c r="L63" s="36"/>
      <c r="M63" s="39">
        <v>49652</v>
      </c>
      <c r="N63" s="45" t="s">
        <v>101</v>
      </c>
      <c r="O63" s="45" t="s">
        <v>465</v>
      </c>
      <c r="P63" s="114">
        <v>353188.24</v>
      </c>
      <c r="Q63" s="114">
        <v>4238259.33</v>
      </c>
      <c r="R63" s="114">
        <v>12714778</v>
      </c>
      <c r="S63" s="35" t="s">
        <v>179</v>
      </c>
      <c r="T63" s="37"/>
      <c r="U63" s="37" t="s">
        <v>181</v>
      </c>
      <c r="V63" s="66" t="s">
        <v>180</v>
      </c>
      <c r="W63" s="51" t="s">
        <v>217</v>
      </c>
      <c r="X63" s="44" t="s">
        <v>1124</v>
      </c>
    </row>
    <row r="64" spans="1:162" ht="53.45" customHeight="1" x14ac:dyDescent="0.25">
      <c r="A64" s="27" t="s">
        <v>304</v>
      </c>
      <c r="B64" s="27">
        <v>9332206</v>
      </c>
      <c r="C64" s="63" t="s">
        <v>305</v>
      </c>
      <c r="D64" s="29" t="s">
        <v>306</v>
      </c>
      <c r="E64" s="28" t="s">
        <v>307</v>
      </c>
      <c r="F64" s="30" t="s">
        <v>65</v>
      </c>
      <c r="G64" s="30"/>
      <c r="H64" s="32">
        <v>44680</v>
      </c>
      <c r="I64" s="32">
        <v>45044</v>
      </c>
      <c r="J64" s="32" t="s">
        <v>98</v>
      </c>
      <c r="K64" s="31">
        <v>46141</v>
      </c>
      <c r="L64" s="31">
        <v>46505</v>
      </c>
      <c r="M64" s="32">
        <v>46505</v>
      </c>
      <c r="N64" s="33" t="s">
        <v>126</v>
      </c>
      <c r="O64" s="33" t="s">
        <v>396</v>
      </c>
      <c r="P64" s="114">
        <f>Tabela1[[#This Row],[VALOR ANUAL]]/12</f>
        <v>9025.8541666666661</v>
      </c>
      <c r="Q64" s="114">
        <v>108310.25</v>
      </c>
      <c r="R64" s="114">
        <v>108310.25</v>
      </c>
      <c r="S64" s="35" t="s">
        <v>1209</v>
      </c>
      <c r="T64" s="27"/>
      <c r="U64" s="27" t="s">
        <v>211</v>
      </c>
      <c r="V64" s="42" t="s">
        <v>212</v>
      </c>
      <c r="W64" s="69" t="s">
        <v>217</v>
      </c>
      <c r="X64" s="69" t="s">
        <v>1124</v>
      </c>
    </row>
    <row r="65" spans="1:24" ht="51.95" customHeight="1" x14ac:dyDescent="0.25">
      <c r="A65" s="27" t="s">
        <v>308</v>
      </c>
      <c r="B65" s="27">
        <v>9440837</v>
      </c>
      <c r="C65" s="63" t="s">
        <v>309</v>
      </c>
      <c r="D65" s="29" t="s">
        <v>310</v>
      </c>
      <c r="E65" s="28" t="s">
        <v>311</v>
      </c>
      <c r="F65" s="30" t="s">
        <v>65</v>
      </c>
      <c r="G65" s="30"/>
      <c r="H65" s="32">
        <v>45590</v>
      </c>
      <c r="I65" s="32">
        <v>45954</v>
      </c>
      <c r="J65" s="32" t="s">
        <v>98</v>
      </c>
      <c r="K65" s="33">
        <v>45955</v>
      </c>
      <c r="L65" s="31">
        <v>46319</v>
      </c>
      <c r="M65" s="32">
        <v>49241</v>
      </c>
      <c r="N65" s="33" t="s">
        <v>83</v>
      </c>
      <c r="O65" s="33" t="s">
        <v>67</v>
      </c>
      <c r="P65" s="114">
        <v>15685.1</v>
      </c>
      <c r="Q65" s="114">
        <v>188221.25</v>
      </c>
      <c r="R65" s="114">
        <v>188221.25</v>
      </c>
      <c r="S65" s="35" t="s">
        <v>177</v>
      </c>
      <c r="T65" s="37"/>
      <c r="U65" s="27" t="s">
        <v>158</v>
      </c>
      <c r="V65" s="40" t="s">
        <v>312</v>
      </c>
      <c r="W65" s="40" t="s">
        <v>1124</v>
      </c>
      <c r="X65" s="159" t="s">
        <v>217</v>
      </c>
    </row>
    <row r="66" spans="1:24" ht="30.6" customHeight="1" x14ac:dyDescent="0.25">
      <c r="A66" s="27" t="s">
        <v>314</v>
      </c>
      <c r="B66" s="27">
        <v>9374623</v>
      </c>
      <c r="C66" s="63" t="s">
        <v>315</v>
      </c>
      <c r="D66" s="29" t="s">
        <v>313</v>
      </c>
      <c r="E66" s="28" t="s">
        <v>316</v>
      </c>
      <c r="F66" s="30" t="s">
        <v>65</v>
      </c>
      <c r="G66" s="30"/>
      <c r="H66" s="32">
        <v>44988</v>
      </c>
      <c r="I66" s="32">
        <v>45353</v>
      </c>
      <c r="J66" s="32" t="s">
        <v>98</v>
      </c>
      <c r="K66" s="31">
        <v>46084</v>
      </c>
      <c r="L66" s="31">
        <v>46448</v>
      </c>
      <c r="M66" s="32">
        <v>46814</v>
      </c>
      <c r="N66" s="33" t="s">
        <v>106</v>
      </c>
      <c r="O66" s="33" t="s">
        <v>396</v>
      </c>
      <c r="P66" s="114">
        <f>Tabela1[[#This Row],[VALOR ANUAL]]/12</f>
        <v>4531.4716666666673</v>
      </c>
      <c r="Q66" s="114">
        <v>54377.66</v>
      </c>
      <c r="R66" s="114">
        <v>54377.66</v>
      </c>
      <c r="S66" s="35" t="s">
        <v>1164</v>
      </c>
      <c r="T66" s="27"/>
      <c r="U66" s="27" t="s">
        <v>149</v>
      </c>
      <c r="V66" s="42" t="s">
        <v>150</v>
      </c>
      <c r="W66" s="159" t="s">
        <v>217</v>
      </c>
      <c r="X66" s="159" t="s">
        <v>1124</v>
      </c>
    </row>
    <row r="67" spans="1:24" ht="46.5" customHeight="1" x14ac:dyDescent="0.25">
      <c r="A67" s="27" t="s">
        <v>1183</v>
      </c>
      <c r="B67" s="27">
        <v>9482009</v>
      </c>
      <c r="C67" s="65" t="s">
        <v>1184</v>
      </c>
      <c r="D67" s="29" t="s">
        <v>317</v>
      </c>
      <c r="E67" s="28" t="s">
        <v>1182</v>
      </c>
      <c r="F67" s="30" t="s">
        <v>65</v>
      </c>
      <c r="G67" s="47"/>
      <c r="H67" s="39">
        <v>45968</v>
      </c>
      <c r="I67" s="39">
        <v>46332</v>
      </c>
      <c r="J67" s="39" t="s">
        <v>65</v>
      </c>
      <c r="K67" s="36"/>
      <c r="L67" s="36"/>
      <c r="M67" s="39">
        <v>46332</v>
      </c>
      <c r="N67" s="45" t="s">
        <v>148</v>
      </c>
      <c r="O67" s="45" t="s">
        <v>67</v>
      </c>
      <c r="P67" s="144">
        <v>105192.75</v>
      </c>
      <c r="Q67" s="144">
        <v>1262313</v>
      </c>
      <c r="R67" s="114">
        <v>1262313</v>
      </c>
      <c r="S67" s="35" t="s">
        <v>179</v>
      </c>
      <c r="T67" s="37"/>
      <c r="U67" s="37" t="s">
        <v>181</v>
      </c>
      <c r="V67" s="66" t="s">
        <v>180</v>
      </c>
      <c r="W67" s="51" t="s">
        <v>1124</v>
      </c>
      <c r="X67" s="44" t="s">
        <v>217</v>
      </c>
    </row>
    <row r="68" spans="1:24" ht="40.5" customHeight="1" x14ac:dyDescent="0.25">
      <c r="A68" s="27" t="s">
        <v>318</v>
      </c>
      <c r="B68" s="27">
        <v>9316151</v>
      </c>
      <c r="C68" s="63" t="s">
        <v>319</v>
      </c>
      <c r="D68" s="29" t="s">
        <v>320</v>
      </c>
      <c r="E68" s="28" t="s">
        <v>321</v>
      </c>
      <c r="F68" s="30" t="s">
        <v>65</v>
      </c>
      <c r="G68" s="30"/>
      <c r="H68" s="32">
        <v>44568</v>
      </c>
      <c r="I68" s="32">
        <v>44932</v>
      </c>
      <c r="J68" s="32" t="s">
        <v>98</v>
      </c>
      <c r="K68" s="31">
        <v>46029</v>
      </c>
      <c r="L68" s="31">
        <v>46393</v>
      </c>
      <c r="M68" s="32">
        <v>46393</v>
      </c>
      <c r="N68" s="33" t="s">
        <v>66</v>
      </c>
      <c r="O68" s="33" t="s">
        <v>396</v>
      </c>
      <c r="P68" s="114">
        <f>R68/12</f>
        <v>815.00333333333344</v>
      </c>
      <c r="Q68" s="114">
        <v>9780.0400000000009</v>
      </c>
      <c r="R68" s="114">
        <v>9780.0400000000009</v>
      </c>
      <c r="S68" s="35" t="s">
        <v>322</v>
      </c>
      <c r="T68" s="37"/>
      <c r="U68" s="27" t="s">
        <v>192</v>
      </c>
      <c r="V68" s="42" t="s">
        <v>191</v>
      </c>
      <c r="W68" s="44" t="s">
        <v>70</v>
      </c>
      <c r="X68" s="44" t="s">
        <v>1185</v>
      </c>
    </row>
    <row r="69" spans="1:24" ht="35.1" customHeight="1" x14ac:dyDescent="0.25">
      <c r="A69" s="120" t="s">
        <v>1466</v>
      </c>
      <c r="B69" s="120">
        <v>9501806</v>
      </c>
      <c r="C69" s="121" t="s">
        <v>1467</v>
      </c>
      <c r="D69" s="166" t="s">
        <v>1468</v>
      </c>
      <c r="E69" s="122" t="s">
        <v>1469</v>
      </c>
      <c r="F69" s="123" t="s">
        <v>98</v>
      </c>
      <c r="G69" s="102"/>
      <c r="H69" s="103">
        <v>46136</v>
      </c>
      <c r="I69" s="103">
        <v>46500</v>
      </c>
      <c r="J69" s="124" t="s">
        <v>98</v>
      </c>
      <c r="K69" s="104"/>
      <c r="L69" s="104"/>
      <c r="M69" s="124">
        <v>49788</v>
      </c>
      <c r="N69" s="125" t="s">
        <v>126</v>
      </c>
      <c r="O69" s="125" t="s">
        <v>396</v>
      </c>
      <c r="P69" s="148">
        <v>6231.5</v>
      </c>
      <c r="Q69" s="114">
        <v>74778</v>
      </c>
      <c r="R69" s="126">
        <v>74778</v>
      </c>
      <c r="S69" s="35" t="s">
        <v>120</v>
      </c>
      <c r="T69" s="128"/>
      <c r="U69" s="37" t="s">
        <v>1458</v>
      </c>
      <c r="V69" s="66" t="s">
        <v>1178</v>
      </c>
      <c r="W69" s="51" t="s">
        <v>217</v>
      </c>
      <c r="X69" s="159" t="s">
        <v>1124</v>
      </c>
    </row>
    <row r="70" spans="1:24" ht="56.45" customHeight="1" x14ac:dyDescent="0.25">
      <c r="A70" s="160" t="s">
        <v>323</v>
      </c>
      <c r="B70" s="27">
        <v>9396909</v>
      </c>
      <c r="C70" s="63" t="s">
        <v>324</v>
      </c>
      <c r="D70" s="29" t="s">
        <v>1127</v>
      </c>
      <c r="E70" s="28" t="s">
        <v>326</v>
      </c>
      <c r="F70" s="30" t="s">
        <v>65</v>
      </c>
      <c r="G70" s="30"/>
      <c r="H70" s="32">
        <v>45240</v>
      </c>
      <c r="I70" s="32">
        <v>45605</v>
      </c>
      <c r="J70" s="32" t="s">
        <v>98</v>
      </c>
      <c r="K70" s="31">
        <v>45971</v>
      </c>
      <c r="L70" s="31">
        <v>46335</v>
      </c>
      <c r="M70" s="32">
        <v>46700</v>
      </c>
      <c r="N70" s="33" t="s">
        <v>1550</v>
      </c>
      <c r="O70" s="33" t="s">
        <v>67</v>
      </c>
      <c r="P70" s="114">
        <f t="shared" ref="P70:P76" si="2">R70/12</f>
        <v>33000</v>
      </c>
      <c r="Q70" s="114">
        <v>396000</v>
      </c>
      <c r="R70" s="114">
        <v>396000</v>
      </c>
      <c r="S70" s="35" t="s">
        <v>1104</v>
      </c>
      <c r="T70" s="37"/>
      <c r="U70" s="27" t="s">
        <v>128</v>
      </c>
      <c r="V70" s="42" t="s">
        <v>1330</v>
      </c>
      <c r="W70" s="51" t="s">
        <v>70</v>
      </c>
      <c r="X70" s="159" t="s">
        <v>1185</v>
      </c>
    </row>
    <row r="71" spans="1:24" ht="38.1" customHeight="1" x14ac:dyDescent="0.25">
      <c r="A71" s="27" t="s">
        <v>328</v>
      </c>
      <c r="B71" s="27">
        <v>9438029</v>
      </c>
      <c r="C71" s="63" t="s">
        <v>329</v>
      </c>
      <c r="D71" s="29" t="s">
        <v>325</v>
      </c>
      <c r="E71" s="28" t="s">
        <v>330</v>
      </c>
      <c r="F71" s="30" t="s">
        <v>65</v>
      </c>
      <c r="G71" s="30"/>
      <c r="H71" s="32">
        <v>45572</v>
      </c>
      <c r="I71" s="32">
        <v>45936</v>
      </c>
      <c r="J71" s="32" t="s">
        <v>98</v>
      </c>
      <c r="K71" s="33">
        <v>45937</v>
      </c>
      <c r="L71" s="31">
        <v>46301</v>
      </c>
      <c r="M71" s="32">
        <v>49223</v>
      </c>
      <c r="N71" s="33" t="s">
        <v>83</v>
      </c>
      <c r="O71" s="33" t="s">
        <v>67</v>
      </c>
      <c r="P71" s="114">
        <f>Tabela1[[#This Row],[VALOR ANUAL]]/12</f>
        <v>2706.6666666666665</v>
      </c>
      <c r="Q71" s="114">
        <v>32480</v>
      </c>
      <c r="R71" s="114">
        <v>32480</v>
      </c>
      <c r="S71" s="35" t="s">
        <v>145</v>
      </c>
      <c r="T71" s="37"/>
      <c r="U71" s="27" t="s">
        <v>147</v>
      </c>
      <c r="V71" s="40"/>
      <c r="W71" s="40" t="s">
        <v>217</v>
      </c>
      <c r="X71" s="159" t="s">
        <v>1124</v>
      </c>
    </row>
    <row r="72" spans="1:24" ht="41.45" customHeight="1" x14ac:dyDescent="0.25">
      <c r="A72" s="27" t="s">
        <v>1125</v>
      </c>
      <c r="B72" s="27">
        <v>9440672</v>
      </c>
      <c r="C72" s="65" t="s">
        <v>1126</v>
      </c>
      <c r="D72" s="29" t="s">
        <v>1127</v>
      </c>
      <c r="E72" s="28" t="s">
        <v>1128</v>
      </c>
      <c r="F72" s="30" t="s">
        <v>65</v>
      </c>
      <c r="G72" s="47"/>
      <c r="H72" s="39">
        <v>45586</v>
      </c>
      <c r="I72" s="39">
        <v>45950</v>
      </c>
      <c r="J72" s="39" t="s">
        <v>98</v>
      </c>
      <c r="K72" s="45">
        <v>45951</v>
      </c>
      <c r="L72" s="36">
        <v>46315</v>
      </c>
      <c r="M72" s="39">
        <v>49237</v>
      </c>
      <c r="N72" s="45" t="s">
        <v>83</v>
      </c>
      <c r="O72" s="45" t="s">
        <v>67</v>
      </c>
      <c r="P72" s="144">
        <v>98666.67</v>
      </c>
      <c r="Q72" s="144">
        <v>1184000</v>
      </c>
      <c r="R72" s="114">
        <v>592000</v>
      </c>
      <c r="S72" s="35" t="s">
        <v>145</v>
      </c>
      <c r="T72" s="37"/>
      <c r="U72" s="37" t="s">
        <v>334</v>
      </c>
      <c r="V72" s="66" t="s">
        <v>379</v>
      </c>
      <c r="W72" s="51" t="s">
        <v>1124</v>
      </c>
      <c r="X72" s="159" t="s">
        <v>217</v>
      </c>
    </row>
    <row r="73" spans="1:24" ht="38.1" customHeight="1" x14ac:dyDescent="0.25">
      <c r="A73" s="27" t="s">
        <v>331</v>
      </c>
      <c r="B73" s="27">
        <v>9459868</v>
      </c>
      <c r="C73" s="63" t="s">
        <v>332</v>
      </c>
      <c r="D73" s="29" t="s">
        <v>1127</v>
      </c>
      <c r="E73" s="28" t="s">
        <v>333</v>
      </c>
      <c r="F73" s="30" t="s">
        <v>65</v>
      </c>
      <c r="G73" s="30"/>
      <c r="H73" s="32">
        <v>45761</v>
      </c>
      <c r="I73" s="39">
        <v>46125</v>
      </c>
      <c r="J73" s="39" t="s">
        <v>98</v>
      </c>
      <c r="K73" s="33">
        <v>46126</v>
      </c>
      <c r="L73" s="31">
        <v>46490</v>
      </c>
      <c r="M73" s="39">
        <v>49412</v>
      </c>
      <c r="N73" s="33" t="s">
        <v>126</v>
      </c>
      <c r="O73" s="33" t="s">
        <v>396</v>
      </c>
      <c r="P73" s="114">
        <v>56250</v>
      </c>
      <c r="Q73" s="114">
        <v>675000</v>
      </c>
      <c r="R73" s="114">
        <v>675000</v>
      </c>
      <c r="S73" s="35" t="s">
        <v>145</v>
      </c>
      <c r="T73" s="37"/>
      <c r="U73" s="27" t="s">
        <v>146</v>
      </c>
      <c r="V73" s="40" t="s">
        <v>334</v>
      </c>
      <c r="W73" s="40" t="s">
        <v>1124</v>
      </c>
      <c r="X73" s="159" t="s">
        <v>217</v>
      </c>
    </row>
    <row r="74" spans="1:24" ht="47.45" customHeight="1" x14ac:dyDescent="0.25">
      <c r="A74" s="120" t="s">
        <v>1524</v>
      </c>
      <c r="B74" s="120">
        <v>9505719</v>
      </c>
      <c r="C74" s="65" t="s">
        <v>1525</v>
      </c>
      <c r="D74" s="166" t="s">
        <v>1127</v>
      </c>
      <c r="E74" s="122" t="s">
        <v>1526</v>
      </c>
      <c r="F74" s="123" t="s">
        <v>65</v>
      </c>
      <c r="G74" s="102"/>
      <c r="H74" s="103">
        <v>46156</v>
      </c>
      <c r="I74" s="103">
        <v>46520</v>
      </c>
      <c r="J74" s="124" t="s">
        <v>65</v>
      </c>
      <c r="K74" s="125"/>
      <c r="L74" s="104"/>
      <c r="M74" s="124">
        <v>46520</v>
      </c>
      <c r="N74" s="125" t="s">
        <v>193</v>
      </c>
      <c r="O74" s="125" t="s">
        <v>396</v>
      </c>
      <c r="P74" s="114">
        <v>14240</v>
      </c>
      <c r="Q74" s="114">
        <v>170880</v>
      </c>
      <c r="R74" s="126">
        <v>170880</v>
      </c>
      <c r="S74" s="35" t="s">
        <v>145</v>
      </c>
      <c r="T74" s="128"/>
      <c r="U74" s="128" t="s">
        <v>147</v>
      </c>
      <c r="V74" s="105" t="s">
        <v>1337</v>
      </c>
      <c r="W74" s="129" t="s">
        <v>217</v>
      </c>
      <c r="X74" s="159" t="s">
        <v>1124</v>
      </c>
    </row>
    <row r="75" spans="1:24" ht="35.1" customHeight="1" x14ac:dyDescent="0.2">
      <c r="A75" s="27" t="s">
        <v>335</v>
      </c>
      <c r="B75" s="27">
        <v>9372092</v>
      </c>
      <c r="C75" s="63" t="s">
        <v>336</v>
      </c>
      <c r="D75" s="29" t="s">
        <v>337</v>
      </c>
      <c r="E75" s="28" t="s">
        <v>338</v>
      </c>
      <c r="F75" s="30" t="s">
        <v>65</v>
      </c>
      <c r="G75" s="30"/>
      <c r="H75" s="32">
        <v>45001</v>
      </c>
      <c r="I75" s="32">
        <v>45366</v>
      </c>
      <c r="J75" s="32" t="s">
        <v>98</v>
      </c>
      <c r="K75" s="31">
        <v>46097</v>
      </c>
      <c r="L75" s="31">
        <v>46461</v>
      </c>
      <c r="M75" s="32">
        <v>46827</v>
      </c>
      <c r="N75" s="33" t="s">
        <v>106</v>
      </c>
      <c r="O75" s="41" t="s">
        <v>396</v>
      </c>
      <c r="P75" s="114">
        <f>Tabela1[[#This Row],[VALOR TOTAL]]/12</f>
        <v>1626.7883333333332</v>
      </c>
      <c r="Q75" s="114">
        <v>19521.46</v>
      </c>
      <c r="R75" s="114">
        <v>19521.46</v>
      </c>
      <c r="S75" s="35" t="s">
        <v>88</v>
      </c>
      <c r="T75" s="37"/>
      <c r="U75" s="190" t="s">
        <v>68</v>
      </c>
      <c r="V75" s="86" t="s">
        <v>69</v>
      </c>
      <c r="W75" s="51" t="s">
        <v>70</v>
      </c>
      <c r="X75" s="159" t="s">
        <v>1185</v>
      </c>
    </row>
    <row r="76" spans="1:24" ht="35.1" customHeight="1" x14ac:dyDescent="0.25">
      <c r="A76" s="143" t="s">
        <v>339</v>
      </c>
      <c r="B76" s="27">
        <v>9434240</v>
      </c>
      <c r="C76" s="63" t="s">
        <v>340</v>
      </c>
      <c r="D76" s="29" t="s">
        <v>337</v>
      </c>
      <c r="E76" s="28" t="s">
        <v>341</v>
      </c>
      <c r="F76" s="30" t="s">
        <v>65</v>
      </c>
      <c r="G76" s="30"/>
      <c r="H76" s="32">
        <v>45510</v>
      </c>
      <c r="I76" s="32">
        <v>45874</v>
      </c>
      <c r="J76" s="32" t="s">
        <v>98</v>
      </c>
      <c r="K76" s="33">
        <v>46240</v>
      </c>
      <c r="L76" s="31">
        <v>46604</v>
      </c>
      <c r="M76" s="32">
        <v>49161</v>
      </c>
      <c r="N76" s="33" t="s">
        <v>186</v>
      </c>
      <c r="O76" s="33" t="s">
        <v>396</v>
      </c>
      <c r="P76" s="114">
        <f t="shared" si="2"/>
        <v>690.73166666666668</v>
      </c>
      <c r="Q76" s="114">
        <v>8288.7800000000007</v>
      </c>
      <c r="R76" s="114">
        <v>8288.7800000000007</v>
      </c>
      <c r="S76" s="35" t="s">
        <v>342</v>
      </c>
      <c r="T76" s="37"/>
      <c r="U76" s="27" t="s">
        <v>343</v>
      </c>
      <c r="V76" s="44" t="s">
        <v>344</v>
      </c>
      <c r="W76" s="44" t="s">
        <v>1124</v>
      </c>
      <c r="X76" s="159" t="s">
        <v>217</v>
      </c>
    </row>
    <row r="77" spans="1:24" ht="46.5" customHeight="1" x14ac:dyDescent="0.25">
      <c r="A77" s="27" t="s">
        <v>345</v>
      </c>
      <c r="B77" s="27">
        <v>9473316</v>
      </c>
      <c r="C77" s="63" t="s">
        <v>346</v>
      </c>
      <c r="D77" s="29" t="s">
        <v>347</v>
      </c>
      <c r="E77" s="28" t="s">
        <v>348</v>
      </c>
      <c r="F77" s="30" t="s">
        <v>65</v>
      </c>
      <c r="G77" s="30"/>
      <c r="H77" s="32">
        <v>45875</v>
      </c>
      <c r="I77" s="39">
        <v>46239</v>
      </c>
      <c r="J77" s="39" t="s">
        <v>98</v>
      </c>
      <c r="K77" s="33"/>
      <c r="L77" s="31"/>
      <c r="M77" s="39">
        <v>49526</v>
      </c>
      <c r="N77" s="33" t="s">
        <v>186</v>
      </c>
      <c r="O77" s="33" t="s">
        <v>67</v>
      </c>
      <c r="P77" s="114">
        <f>Tabela1[[#This Row],[VALOR TOTAL]]/12</f>
        <v>9971.08</v>
      </c>
      <c r="Q77" s="114">
        <v>119652.96</v>
      </c>
      <c r="R77" s="114">
        <v>119652.96</v>
      </c>
      <c r="S77" s="35" t="s">
        <v>120</v>
      </c>
      <c r="T77" s="37"/>
      <c r="U77" s="27" t="s">
        <v>115</v>
      </c>
      <c r="V77" s="40" t="s">
        <v>121</v>
      </c>
      <c r="W77" s="51" t="s">
        <v>70</v>
      </c>
      <c r="X77" s="159" t="s">
        <v>1185</v>
      </c>
    </row>
    <row r="78" spans="1:24" ht="35.1" customHeight="1" x14ac:dyDescent="0.25">
      <c r="A78" s="27" t="s">
        <v>1312</v>
      </c>
      <c r="B78" s="27">
        <v>9492001</v>
      </c>
      <c r="C78" s="65" t="s">
        <v>1311</v>
      </c>
      <c r="D78" s="29" t="s">
        <v>347</v>
      </c>
      <c r="E78" s="28" t="s">
        <v>1313</v>
      </c>
      <c r="F78" s="30" t="s">
        <v>65</v>
      </c>
      <c r="G78" s="47"/>
      <c r="H78" s="39">
        <v>46014</v>
      </c>
      <c r="I78" s="39">
        <v>46378</v>
      </c>
      <c r="J78" s="39" t="s">
        <v>98</v>
      </c>
      <c r="K78" s="45"/>
      <c r="L78" s="36"/>
      <c r="M78" s="39">
        <v>49665</v>
      </c>
      <c r="N78" s="45" t="s">
        <v>101</v>
      </c>
      <c r="O78" s="45" t="s">
        <v>67</v>
      </c>
      <c r="P78" s="114">
        <v>881.4</v>
      </c>
      <c r="Q78" s="114">
        <v>10576.8</v>
      </c>
      <c r="R78" s="114">
        <v>10576.8</v>
      </c>
      <c r="S78" s="35" t="s">
        <v>369</v>
      </c>
      <c r="T78" s="37"/>
      <c r="U78" s="37" t="s">
        <v>343</v>
      </c>
      <c r="V78" s="66" t="s">
        <v>344</v>
      </c>
      <c r="W78" s="51" t="s">
        <v>217</v>
      </c>
      <c r="X78" s="159" t="s">
        <v>1124</v>
      </c>
    </row>
    <row r="79" spans="1:24" ht="41.1" customHeight="1" x14ac:dyDescent="0.25">
      <c r="A79" s="27" t="s">
        <v>1215</v>
      </c>
      <c r="B79" s="27">
        <v>9484054</v>
      </c>
      <c r="C79" s="65" t="s">
        <v>1216</v>
      </c>
      <c r="D79" s="29" t="s">
        <v>1217</v>
      </c>
      <c r="E79" s="28" t="s">
        <v>1218</v>
      </c>
      <c r="F79" s="30" t="s">
        <v>65</v>
      </c>
      <c r="G79" s="47"/>
      <c r="H79" s="39">
        <v>45978</v>
      </c>
      <c r="I79" s="39">
        <v>46342</v>
      </c>
      <c r="J79" s="39" t="s">
        <v>98</v>
      </c>
      <c r="K79" s="45"/>
      <c r="L79" s="36"/>
      <c r="M79" s="39">
        <v>49629</v>
      </c>
      <c r="N79" s="45" t="s">
        <v>148</v>
      </c>
      <c r="O79" s="45" t="s">
        <v>67</v>
      </c>
      <c r="P79" s="114">
        <v>388.33</v>
      </c>
      <c r="Q79" s="114">
        <v>4600</v>
      </c>
      <c r="R79" s="114">
        <v>4660</v>
      </c>
      <c r="S79" s="35" t="s">
        <v>232</v>
      </c>
      <c r="T79" s="37"/>
      <c r="U79" s="37" t="s">
        <v>233</v>
      </c>
      <c r="V79" s="66" t="s">
        <v>1189</v>
      </c>
      <c r="W79" s="51" t="s">
        <v>70</v>
      </c>
      <c r="X79" s="159" t="s">
        <v>1185</v>
      </c>
    </row>
    <row r="80" spans="1:24" ht="66.95" customHeight="1" x14ac:dyDescent="0.25">
      <c r="A80" s="27" t="s">
        <v>349</v>
      </c>
      <c r="B80" s="27">
        <v>9434231</v>
      </c>
      <c r="C80" s="63" t="s">
        <v>350</v>
      </c>
      <c r="D80" s="29" t="s">
        <v>351</v>
      </c>
      <c r="E80" s="28" t="s">
        <v>1434</v>
      </c>
      <c r="F80" s="30" t="s">
        <v>65</v>
      </c>
      <c r="G80" s="30"/>
      <c r="H80" s="32">
        <v>45510</v>
      </c>
      <c r="I80" s="32"/>
      <c r="J80" s="32"/>
      <c r="K80" s="31">
        <v>45875</v>
      </c>
      <c r="L80" s="31">
        <v>46239</v>
      </c>
      <c r="M80" s="32">
        <v>45874</v>
      </c>
      <c r="N80" s="33" t="s">
        <v>186</v>
      </c>
      <c r="O80" s="33" t="s">
        <v>67</v>
      </c>
      <c r="P80" s="114">
        <f>Tabela1[[#This Row],[VALOR ANUAL]]/12</f>
        <v>217025.6875</v>
      </c>
      <c r="Q80" s="114">
        <v>2604308.25</v>
      </c>
      <c r="R80" s="114">
        <v>2604308.25</v>
      </c>
      <c r="S80" s="35" t="s">
        <v>352</v>
      </c>
      <c r="T80" s="37"/>
      <c r="U80" s="27" t="s">
        <v>353</v>
      </c>
      <c r="V80" s="42" t="s">
        <v>354</v>
      </c>
      <c r="W80" s="71" t="s">
        <v>217</v>
      </c>
      <c r="X80" s="159" t="s">
        <v>1124</v>
      </c>
    </row>
    <row r="81" spans="1:162" s="25" customFormat="1" ht="63" customHeight="1" x14ac:dyDescent="0.25">
      <c r="A81" s="27" t="s">
        <v>355</v>
      </c>
      <c r="B81" s="27">
        <v>9434213</v>
      </c>
      <c r="C81" s="63" t="s">
        <v>356</v>
      </c>
      <c r="D81" s="29" t="s">
        <v>351</v>
      </c>
      <c r="E81" s="28" t="s">
        <v>1433</v>
      </c>
      <c r="F81" s="30" t="s">
        <v>65</v>
      </c>
      <c r="G81" s="30"/>
      <c r="H81" s="32">
        <v>45510</v>
      </c>
      <c r="I81" s="32">
        <v>45874</v>
      </c>
      <c r="J81" s="32" t="s">
        <v>98</v>
      </c>
      <c r="K81" s="31">
        <v>46240</v>
      </c>
      <c r="L81" s="31">
        <v>46604</v>
      </c>
      <c r="M81" s="32">
        <v>49161</v>
      </c>
      <c r="N81" s="33" t="s">
        <v>186</v>
      </c>
      <c r="O81" s="33" t="s">
        <v>396</v>
      </c>
      <c r="P81" s="114">
        <f>Tabela1[[#This Row],[VALOR TOTAL]]/12</f>
        <v>5604.0158333333338</v>
      </c>
      <c r="Q81" s="114">
        <v>67248.19</v>
      </c>
      <c r="R81" s="114">
        <v>67248.19</v>
      </c>
      <c r="S81" s="35" t="s">
        <v>322</v>
      </c>
      <c r="T81" s="37"/>
      <c r="U81" s="27" t="s">
        <v>191</v>
      </c>
      <c r="V81" s="42" t="s">
        <v>192</v>
      </c>
      <c r="W81" s="51" t="s">
        <v>70</v>
      </c>
      <c r="X81" s="159" t="s">
        <v>1185</v>
      </c>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row>
    <row r="82" spans="1:162" ht="49.5" customHeight="1" x14ac:dyDescent="0.25">
      <c r="A82" s="27" t="s">
        <v>357</v>
      </c>
      <c r="B82" s="27">
        <v>9441722</v>
      </c>
      <c r="C82" s="63" t="s">
        <v>358</v>
      </c>
      <c r="D82" s="29" t="s">
        <v>351</v>
      </c>
      <c r="E82" s="54" t="s">
        <v>359</v>
      </c>
      <c r="F82" s="30" t="s">
        <v>65</v>
      </c>
      <c r="G82" s="30"/>
      <c r="H82" s="32">
        <v>45630</v>
      </c>
      <c r="I82" s="32"/>
      <c r="J82" s="32"/>
      <c r="K82" s="33"/>
      <c r="L82" s="5" t="s">
        <v>360</v>
      </c>
      <c r="M82" s="32"/>
      <c r="N82" s="33"/>
      <c r="O82" s="33"/>
      <c r="P82" s="114">
        <v>39781.35</v>
      </c>
      <c r="Q82" s="114">
        <v>514516.15</v>
      </c>
      <c r="R82" s="114">
        <v>514516.15</v>
      </c>
      <c r="S82" s="35" t="s">
        <v>120</v>
      </c>
      <c r="T82" s="37"/>
      <c r="U82" s="27" t="s">
        <v>115</v>
      </c>
      <c r="V82" s="40"/>
      <c r="W82" s="55" t="s">
        <v>70</v>
      </c>
      <c r="X82" s="159" t="s">
        <v>1185</v>
      </c>
    </row>
    <row r="83" spans="1:162" ht="39.950000000000003" customHeight="1" x14ac:dyDescent="0.25">
      <c r="A83" s="27" t="s">
        <v>361</v>
      </c>
      <c r="B83" s="27">
        <v>9443388</v>
      </c>
      <c r="C83" s="63" t="s">
        <v>1396</v>
      </c>
      <c r="D83" s="29" t="s">
        <v>351</v>
      </c>
      <c r="E83" s="28" t="s">
        <v>362</v>
      </c>
      <c r="F83" s="30" t="s">
        <v>363</v>
      </c>
      <c r="G83" s="30"/>
      <c r="H83" s="32">
        <v>45630</v>
      </c>
      <c r="I83" s="32"/>
      <c r="J83" s="32"/>
      <c r="K83" s="33"/>
      <c r="L83" s="5" t="s">
        <v>360</v>
      </c>
      <c r="M83" s="32"/>
      <c r="N83" s="33"/>
      <c r="O83" s="33"/>
      <c r="P83" s="113">
        <v>27217.91</v>
      </c>
      <c r="Q83" s="113">
        <v>326614.92</v>
      </c>
      <c r="R83" s="113">
        <v>326614.92</v>
      </c>
      <c r="S83" s="35" t="s">
        <v>364</v>
      </c>
      <c r="T83" s="37"/>
      <c r="U83" s="27" t="s">
        <v>365</v>
      </c>
      <c r="V83" s="40"/>
      <c r="W83" s="55" t="s">
        <v>1185</v>
      </c>
      <c r="X83" s="159" t="s">
        <v>70</v>
      </c>
    </row>
    <row r="84" spans="1:162" s="25" customFormat="1" ht="42.95" customHeight="1" x14ac:dyDescent="0.25">
      <c r="A84" s="27" t="s">
        <v>366</v>
      </c>
      <c r="B84" s="27">
        <v>9440024</v>
      </c>
      <c r="C84" s="63" t="s">
        <v>367</v>
      </c>
      <c r="D84" s="29" t="s">
        <v>351</v>
      </c>
      <c r="E84" s="28" t="s">
        <v>368</v>
      </c>
      <c r="F84" s="30" t="s">
        <v>65</v>
      </c>
      <c r="G84" s="30"/>
      <c r="H84" s="32">
        <v>45630</v>
      </c>
      <c r="I84" s="32"/>
      <c r="J84" s="32"/>
      <c r="K84" s="33"/>
      <c r="L84" s="5" t="s">
        <v>360</v>
      </c>
      <c r="M84" s="32"/>
      <c r="N84" s="33"/>
      <c r="O84" s="33"/>
      <c r="P84" s="114">
        <v>26744.27</v>
      </c>
      <c r="Q84" s="114">
        <v>320931.24</v>
      </c>
      <c r="R84" s="114">
        <v>349139.4</v>
      </c>
      <c r="S84" s="35" t="s">
        <v>369</v>
      </c>
      <c r="T84" s="37"/>
      <c r="U84" s="27" t="s">
        <v>343</v>
      </c>
      <c r="V84" s="40" t="s">
        <v>344</v>
      </c>
      <c r="W84" s="55" t="s">
        <v>1124</v>
      </c>
      <c r="X84" s="159" t="s">
        <v>217</v>
      </c>
      <c r="Y84" s="222"/>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row>
    <row r="85" spans="1:162" ht="59.45" customHeight="1" x14ac:dyDescent="0.25">
      <c r="A85" s="27" t="s">
        <v>370</v>
      </c>
      <c r="B85" s="27">
        <v>9442145</v>
      </c>
      <c r="C85" s="63" t="s">
        <v>371</v>
      </c>
      <c r="D85" s="29" t="s">
        <v>351</v>
      </c>
      <c r="E85" s="28" t="s">
        <v>372</v>
      </c>
      <c r="F85" s="30" t="s">
        <v>65</v>
      </c>
      <c r="G85" s="30"/>
      <c r="H85" s="32">
        <v>45630</v>
      </c>
      <c r="I85" s="32"/>
      <c r="J85" s="32"/>
      <c r="K85" s="33"/>
      <c r="L85" s="5" t="s">
        <v>360</v>
      </c>
      <c r="M85" s="32"/>
      <c r="N85" s="33"/>
      <c r="O85" s="34"/>
      <c r="P85" s="114">
        <v>23404.09</v>
      </c>
      <c r="Q85" s="114">
        <v>280849.08</v>
      </c>
      <c r="R85" s="114">
        <v>302699.2</v>
      </c>
      <c r="S85" s="35" t="s">
        <v>373</v>
      </c>
      <c r="T85" s="37"/>
      <c r="U85" s="27" t="s">
        <v>374</v>
      </c>
      <c r="V85" s="40" t="s">
        <v>375</v>
      </c>
      <c r="W85" s="55" t="s">
        <v>1124</v>
      </c>
      <c r="X85" s="159" t="s">
        <v>217</v>
      </c>
    </row>
    <row r="86" spans="1:162" ht="39.950000000000003" customHeight="1" x14ac:dyDescent="0.25">
      <c r="A86" s="27" t="s">
        <v>1211</v>
      </c>
      <c r="B86" s="27">
        <v>9483915</v>
      </c>
      <c r="C86" s="65" t="s">
        <v>1212</v>
      </c>
      <c r="D86" s="29" t="s">
        <v>1213</v>
      </c>
      <c r="E86" s="28" t="s">
        <v>1214</v>
      </c>
      <c r="F86" s="30" t="s">
        <v>65</v>
      </c>
      <c r="G86" s="47"/>
      <c r="H86" s="39">
        <v>45974</v>
      </c>
      <c r="I86" s="39">
        <v>46338</v>
      </c>
      <c r="J86" s="32" t="s">
        <v>65</v>
      </c>
      <c r="K86" s="45"/>
      <c r="L86" s="36"/>
      <c r="M86" s="39">
        <v>46338</v>
      </c>
      <c r="N86" s="45" t="s">
        <v>148</v>
      </c>
      <c r="O86" s="45" t="s">
        <v>67</v>
      </c>
      <c r="P86" s="148">
        <f>Tabela1[[#This Row],[VALOR TOTAL]]/12</f>
        <v>240.75</v>
      </c>
      <c r="Q86" s="114">
        <v>2889</v>
      </c>
      <c r="R86" s="114">
        <v>2889</v>
      </c>
      <c r="S86" s="35" t="s">
        <v>145</v>
      </c>
      <c r="T86" s="37"/>
      <c r="U86" s="37" t="s">
        <v>147</v>
      </c>
      <c r="V86" s="66" t="s">
        <v>146</v>
      </c>
      <c r="W86" s="161" t="s">
        <v>70</v>
      </c>
      <c r="X86" s="159" t="s">
        <v>1185</v>
      </c>
    </row>
    <row r="87" spans="1:162" ht="65.099999999999994" customHeight="1" x14ac:dyDescent="0.25">
      <c r="A87" s="191" t="s">
        <v>1605</v>
      </c>
      <c r="B87" s="191">
        <v>9516745</v>
      </c>
      <c r="C87" s="192" t="s">
        <v>1604</v>
      </c>
      <c r="D87" s="193" t="s">
        <v>1603</v>
      </c>
      <c r="E87" s="194" t="s">
        <v>1606</v>
      </c>
      <c r="F87" s="195" t="s">
        <v>65</v>
      </c>
      <c r="G87" s="196"/>
      <c r="H87" s="197">
        <v>46230</v>
      </c>
      <c r="I87" s="197">
        <v>46594</v>
      </c>
      <c r="J87" s="198" t="s">
        <v>98</v>
      </c>
      <c r="K87" s="200"/>
      <c r="L87" s="199"/>
      <c r="M87" s="198">
        <v>49882</v>
      </c>
      <c r="N87" s="200" t="s">
        <v>99</v>
      </c>
      <c r="O87" s="200" t="s">
        <v>396</v>
      </c>
      <c r="P87" s="148">
        <v>2475</v>
      </c>
      <c r="Q87" s="114">
        <v>29700</v>
      </c>
      <c r="R87" s="201">
        <v>29700</v>
      </c>
      <c r="S87" s="35" t="s">
        <v>155</v>
      </c>
      <c r="T87" s="203"/>
      <c r="U87" s="37" t="s">
        <v>157</v>
      </c>
      <c r="V87" s="66" t="s">
        <v>185</v>
      </c>
      <c r="W87" s="161" t="s">
        <v>1185</v>
      </c>
      <c r="X87" s="159" t="s">
        <v>70</v>
      </c>
    </row>
    <row r="88" spans="1:162" ht="84.95" customHeight="1" x14ac:dyDescent="0.25">
      <c r="A88" s="27" t="s">
        <v>327</v>
      </c>
      <c r="B88" s="27">
        <v>9396908</v>
      </c>
      <c r="C88" s="63" t="s">
        <v>324</v>
      </c>
      <c r="D88" s="29" t="s">
        <v>376</v>
      </c>
      <c r="E88" s="28" t="s">
        <v>377</v>
      </c>
      <c r="F88" s="30" t="s">
        <v>65</v>
      </c>
      <c r="G88" s="30"/>
      <c r="H88" s="32">
        <v>45239</v>
      </c>
      <c r="I88" s="32">
        <v>45604</v>
      </c>
      <c r="J88" s="32" t="s">
        <v>98</v>
      </c>
      <c r="K88" s="31">
        <v>45970</v>
      </c>
      <c r="L88" s="31">
        <v>46334</v>
      </c>
      <c r="M88" s="32">
        <v>46699</v>
      </c>
      <c r="N88" s="33" t="s">
        <v>1551</v>
      </c>
      <c r="O88" s="33" t="s">
        <v>67</v>
      </c>
      <c r="P88" s="114">
        <f>Tabela1[[#This Row],[VALOR TOTAL]]/12</f>
        <v>751500</v>
      </c>
      <c r="Q88" s="114">
        <v>9018000</v>
      </c>
      <c r="R88" s="114">
        <v>9018000</v>
      </c>
      <c r="S88" s="35" t="s">
        <v>145</v>
      </c>
      <c r="T88" s="27"/>
      <c r="U88" s="27" t="s">
        <v>378</v>
      </c>
      <c r="V88" s="42" t="s">
        <v>379</v>
      </c>
      <c r="W88" s="161" t="s">
        <v>70</v>
      </c>
      <c r="X88" s="159" t="s">
        <v>1185</v>
      </c>
    </row>
    <row r="89" spans="1:162" ht="54.95" customHeight="1" x14ac:dyDescent="0.25">
      <c r="A89" s="27" t="s">
        <v>380</v>
      </c>
      <c r="B89" s="27">
        <v>9470315</v>
      </c>
      <c r="C89" s="63" t="s">
        <v>381</v>
      </c>
      <c r="D89" s="29" t="s">
        <v>1577</v>
      </c>
      <c r="E89" s="28" t="s">
        <v>382</v>
      </c>
      <c r="F89" s="30" t="s">
        <v>65</v>
      </c>
      <c r="G89" s="30" t="s">
        <v>98</v>
      </c>
      <c r="H89" s="32">
        <v>45819</v>
      </c>
      <c r="I89" s="39">
        <v>46183</v>
      </c>
      <c r="J89" s="39" t="s">
        <v>98</v>
      </c>
      <c r="K89" s="31"/>
      <c r="L89" s="31"/>
      <c r="M89" s="39">
        <v>47644</v>
      </c>
      <c r="N89" s="33" t="s">
        <v>105</v>
      </c>
      <c r="O89" s="33" t="s">
        <v>67</v>
      </c>
      <c r="P89" s="114">
        <f>Tabela1[[#This Row],[VALOR ANUAL]]/12</f>
        <v>81748.637499999997</v>
      </c>
      <c r="Q89" s="114">
        <v>980983.65</v>
      </c>
      <c r="R89" s="114">
        <v>980983.65</v>
      </c>
      <c r="S89" s="35" t="s">
        <v>383</v>
      </c>
      <c r="T89" s="37"/>
      <c r="U89" s="27" t="s">
        <v>353</v>
      </c>
      <c r="V89" s="40" t="s">
        <v>225</v>
      </c>
      <c r="W89" s="40" t="s">
        <v>217</v>
      </c>
      <c r="X89" s="159" t="s">
        <v>1124</v>
      </c>
    </row>
    <row r="90" spans="1:162" ht="63" customHeight="1" x14ac:dyDescent="0.25">
      <c r="A90" s="27" t="s">
        <v>384</v>
      </c>
      <c r="B90" s="27">
        <v>9402584</v>
      </c>
      <c r="C90" s="63" t="s">
        <v>385</v>
      </c>
      <c r="D90" s="29" t="s">
        <v>386</v>
      </c>
      <c r="E90" s="28" t="s">
        <v>387</v>
      </c>
      <c r="F90" s="47" t="s">
        <v>65</v>
      </c>
      <c r="G90" s="47"/>
      <c r="H90" s="39">
        <v>45287</v>
      </c>
      <c r="I90" s="39">
        <v>45348</v>
      </c>
      <c r="J90" s="39" t="s">
        <v>98</v>
      </c>
      <c r="K90" s="33">
        <v>46018</v>
      </c>
      <c r="L90" s="31">
        <v>46382</v>
      </c>
      <c r="M90" s="39">
        <v>47113</v>
      </c>
      <c r="N90" s="162" t="s">
        <v>101</v>
      </c>
      <c r="O90" s="162" t="s">
        <v>67</v>
      </c>
      <c r="P90" s="114">
        <f>R90/12</f>
        <v>9343.1133333333328</v>
      </c>
      <c r="Q90" s="114">
        <v>112117.36</v>
      </c>
      <c r="R90" s="114">
        <v>112117.36</v>
      </c>
      <c r="S90" s="35" t="s">
        <v>179</v>
      </c>
      <c r="T90" s="37"/>
      <c r="U90" s="27" t="s">
        <v>181</v>
      </c>
      <c r="V90" s="42" t="s">
        <v>180</v>
      </c>
      <c r="W90" s="40" t="s">
        <v>70</v>
      </c>
      <c r="X90" s="159" t="s">
        <v>1185</v>
      </c>
    </row>
    <row r="91" spans="1:162" ht="39.6" customHeight="1" x14ac:dyDescent="0.25">
      <c r="A91" s="27" t="s">
        <v>1133</v>
      </c>
      <c r="B91" s="27">
        <v>9459845</v>
      </c>
      <c r="C91" s="65" t="s">
        <v>1134</v>
      </c>
      <c r="D91" s="29" t="s">
        <v>386</v>
      </c>
      <c r="E91" s="28" t="s">
        <v>1135</v>
      </c>
      <c r="F91" s="30" t="s">
        <v>65</v>
      </c>
      <c r="G91" s="47" t="s">
        <v>98</v>
      </c>
      <c r="H91" s="39">
        <v>45796</v>
      </c>
      <c r="I91" s="39">
        <v>47621</v>
      </c>
      <c r="J91" s="39" t="s">
        <v>98</v>
      </c>
      <c r="K91" s="45"/>
      <c r="L91" s="36"/>
      <c r="M91" s="39">
        <v>49447</v>
      </c>
      <c r="N91" s="45" t="s">
        <v>193</v>
      </c>
      <c r="O91" s="45" t="s">
        <v>176</v>
      </c>
      <c r="P91" s="113">
        <v>56505.08</v>
      </c>
      <c r="Q91" s="113">
        <v>678060.96</v>
      </c>
      <c r="R91" s="113">
        <v>3390304.8</v>
      </c>
      <c r="S91" s="35" t="s">
        <v>179</v>
      </c>
      <c r="T91" s="37"/>
      <c r="U91" s="37" t="s">
        <v>181</v>
      </c>
      <c r="V91" s="66" t="s">
        <v>1132</v>
      </c>
      <c r="W91" s="51" t="s">
        <v>1185</v>
      </c>
      <c r="X91" s="159" t="s">
        <v>78</v>
      </c>
    </row>
    <row r="92" spans="1:162" ht="35.450000000000003" customHeight="1" x14ac:dyDescent="0.25">
      <c r="A92" s="27" t="s">
        <v>388</v>
      </c>
      <c r="B92" s="27">
        <v>9478744</v>
      </c>
      <c r="C92" s="63" t="s">
        <v>389</v>
      </c>
      <c r="D92" s="29" t="s">
        <v>390</v>
      </c>
      <c r="E92" s="28" t="s">
        <v>391</v>
      </c>
      <c r="F92" s="30" t="s">
        <v>65</v>
      </c>
      <c r="G92" s="30"/>
      <c r="H92" s="32">
        <v>45919</v>
      </c>
      <c r="I92" s="39">
        <v>46283</v>
      </c>
      <c r="J92" s="39" t="s">
        <v>98</v>
      </c>
      <c r="K92" s="31"/>
      <c r="L92" s="31"/>
      <c r="M92" s="39">
        <v>49570</v>
      </c>
      <c r="N92" s="33" t="s">
        <v>91</v>
      </c>
      <c r="O92" s="33" t="s">
        <v>67</v>
      </c>
      <c r="P92" s="114">
        <f>Tabela1[[#This Row],[VALOR ANUAL]]/12</f>
        <v>5000</v>
      </c>
      <c r="Q92" s="114">
        <v>60000</v>
      </c>
      <c r="R92" s="114">
        <v>60000</v>
      </c>
      <c r="S92" s="35" t="s">
        <v>120</v>
      </c>
      <c r="T92" s="37"/>
      <c r="U92" s="27" t="s">
        <v>115</v>
      </c>
      <c r="V92" s="40" t="s">
        <v>121</v>
      </c>
      <c r="W92" s="40" t="s">
        <v>217</v>
      </c>
      <c r="X92" s="159" t="s">
        <v>1124</v>
      </c>
    </row>
    <row r="93" spans="1:162" ht="33.6" customHeight="1" x14ac:dyDescent="0.25">
      <c r="A93" s="27" t="s">
        <v>392</v>
      </c>
      <c r="B93" s="27">
        <v>9344153</v>
      </c>
      <c r="C93" s="63" t="s">
        <v>393</v>
      </c>
      <c r="D93" s="29" t="s">
        <v>394</v>
      </c>
      <c r="E93" s="28" t="s">
        <v>395</v>
      </c>
      <c r="F93" s="47" t="s">
        <v>65</v>
      </c>
      <c r="G93" s="47"/>
      <c r="H93" s="39">
        <v>44796</v>
      </c>
      <c r="I93" s="39">
        <v>46621</v>
      </c>
      <c r="J93" s="47" t="s">
        <v>98</v>
      </c>
      <c r="K93" s="31"/>
      <c r="L93" s="31"/>
      <c r="M93" s="39">
        <v>48448</v>
      </c>
      <c r="N93" s="33" t="s">
        <v>186</v>
      </c>
      <c r="O93" s="45" t="s">
        <v>396</v>
      </c>
      <c r="P93" s="144">
        <v>105.55</v>
      </c>
      <c r="Q93" s="144">
        <v>1266.5999999999999</v>
      </c>
      <c r="R93" s="114">
        <v>1266.5999999999999</v>
      </c>
      <c r="S93" s="35" t="s">
        <v>352</v>
      </c>
      <c r="T93" s="37"/>
      <c r="U93" s="27" t="s">
        <v>353</v>
      </c>
      <c r="V93" s="42" t="s">
        <v>68</v>
      </c>
      <c r="W93" s="44" t="s">
        <v>1124</v>
      </c>
      <c r="X93" s="159" t="s">
        <v>217</v>
      </c>
    </row>
    <row r="94" spans="1:162" ht="46.5" customHeight="1" x14ac:dyDescent="0.25">
      <c r="A94" s="27" t="s">
        <v>1285</v>
      </c>
      <c r="B94" s="27">
        <v>9488034</v>
      </c>
      <c r="C94" s="65" t="s">
        <v>1286</v>
      </c>
      <c r="D94" s="29" t="s">
        <v>1650</v>
      </c>
      <c r="E94" s="28" t="s">
        <v>1287</v>
      </c>
      <c r="F94" s="30" t="s">
        <v>65</v>
      </c>
      <c r="G94" s="47"/>
      <c r="H94" s="39">
        <v>46001</v>
      </c>
      <c r="I94" s="39">
        <v>46365</v>
      </c>
      <c r="J94" s="39" t="s">
        <v>65</v>
      </c>
      <c r="K94" s="36"/>
      <c r="L94" s="36"/>
      <c r="M94" s="39">
        <v>46365</v>
      </c>
      <c r="N94" s="45" t="s">
        <v>101</v>
      </c>
      <c r="O94" s="45" t="s">
        <v>67</v>
      </c>
      <c r="P94" s="114">
        <f>Tabela1[[#This Row],[VALOR TOTAL]]/12</f>
        <v>37625.311666666668</v>
      </c>
      <c r="Q94" s="114">
        <v>451503.74</v>
      </c>
      <c r="R94" s="114">
        <v>451503.74</v>
      </c>
      <c r="S94" s="35" t="s">
        <v>88</v>
      </c>
      <c r="T94" s="37"/>
      <c r="U94" s="37" t="s">
        <v>408</v>
      </c>
      <c r="V94" s="66" t="s">
        <v>1288</v>
      </c>
      <c r="W94" s="51" t="s">
        <v>70</v>
      </c>
      <c r="X94" s="159" t="s">
        <v>1185</v>
      </c>
    </row>
    <row r="95" spans="1:162" ht="48" customHeight="1" x14ac:dyDescent="0.25">
      <c r="A95" s="27" t="s">
        <v>400</v>
      </c>
      <c r="B95" s="27">
        <v>9346082</v>
      </c>
      <c r="C95" s="63" t="s">
        <v>401</v>
      </c>
      <c r="D95" s="29" t="s">
        <v>402</v>
      </c>
      <c r="E95" s="28" t="s">
        <v>403</v>
      </c>
      <c r="F95" s="47" t="s">
        <v>65</v>
      </c>
      <c r="G95" s="47"/>
      <c r="H95" s="39">
        <v>44880</v>
      </c>
      <c r="I95" s="39">
        <v>46705</v>
      </c>
      <c r="J95" s="47" t="s">
        <v>65</v>
      </c>
      <c r="K95" s="31"/>
      <c r="L95" s="31"/>
      <c r="M95" s="39">
        <v>46705</v>
      </c>
      <c r="N95" s="33" t="s">
        <v>148</v>
      </c>
      <c r="O95" s="33" t="s">
        <v>396</v>
      </c>
      <c r="P95" s="114">
        <f>R95/12</f>
        <v>336390.74</v>
      </c>
      <c r="Q95" s="114">
        <v>808253.23</v>
      </c>
      <c r="R95" s="114">
        <v>4036688.88</v>
      </c>
      <c r="S95" s="35" t="s">
        <v>1108</v>
      </c>
      <c r="T95" s="27"/>
      <c r="U95" s="27" t="s">
        <v>354</v>
      </c>
      <c r="V95" s="42" t="s">
        <v>404</v>
      </c>
      <c r="W95" s="40" t="s">
        <v>70</v>
      </c>
      <c r="X95" s="159" t="s">
        <v>1185</v>
      </c>
    </row>
    <row r="96" spans="1:162" s="25" customFormat="1" ht="39.950000000000003" customHeight="1" x14ac:dyDescent="0.25">
      <c r="A96" s="27" t="s">
        <v>405</v>
      </c>
      <c r="B96" s="27">
        <v>9452416</v>
      </c>
      <c r="C96" s="63" t="s">
        <v>406</v>
      </c>
      <c r="D96" s="29" t="s">
        <v>407</v>
      </c>
      <c r="E96" s="28" t="s">
        <v>1435</v>
      </c>
      <c r="F96" s="30" t="s">
        <v>65</v>
      </c>
      <c r="G96" s="30"/>
      <c r="H96" s="32">
        <v>45714</v>
      </c>
      <c r="I96" s="32">
        <v>46078</v>
      </c>
      <c r="J96" s="32" t="s">
        <v>65</v>
      </c>
      <c r="K96" s="31">
        <v>46199</v>
      </c>
      <c r="L96" s="31">
        <v>46259</v>
      </c>
      <c r="M96" s="32">
        <v>46198</v>
      </c>
      <c r="N96" s="33" t="s">
        <v>186</v>
      </c>
      <c r="O96" s="33" t="s">
        <v>67</v>
      </c>
      <c r="P96" s="114">
        <v>190798.85</v>
      </c>
      <c r="Q96" s="114">
        <v>381597.71</v>
      </c>
      <c r="R96" s="114">
        <v>381597.71</v>
      </c>
      <c r="S96" s="35" t="s">
        <v>88</v>
      </c>
      <c r="T96" s="37"/>
      <c r="U96" s="27" t="s">
        <v>408</v>
      </c>
      <c r="V96" s="40" t="s">
        <v>887</v>
      </c>
      <c r="W96" s="40" t="s">
        <v>1124</v>
      </c>
      <c r="X96" s="159" t="s">
        <v>217</v>
      </c>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row>
    <row r="97" spans="1:162" ht="40.5" customHeight="1" x14ac:dyDescent="0.25">
      <c r="A97" s="27" t="s">
        <v>409</v>
      </c>
      <c r="B97" s="27">
        <v>9460420</v>
      </c>
      <c r="C97" s="63" t="s">
        <v>410</v>
      </c>
      <c r="D97" s="29" t="s">
        <v>411</v>
      </c>
      <c r="E97" s="28" t="s">
        <v>412</v>
      </c>
      <c r="F97" s="30" t="s">
        <v>65</v>
      </c>
      <c r="G97" s="30"/>
      <c r="H97" s="32">
        <v>45748</v>
      </c>
      <c r="I97" s="39">
        <v>46112</v>
      </c>
      <c r="J97" s="39" t="s">
        <v>98</v>
      </c>
      <c r="K97" s="31">
        <v>46113</v>
      </c>
      <c r="L97" s="31">
        <v>46477</v>
      </c>
      <c r="M97" s="39">
        <v>49399</v>
      </c>
      <c r="N97" s="33" t="s">
        <v>106</v>
      </c>
      <c r="O97" s="33" t="s">
        <v>396</v>
      </c>
      <c r="P97" s="114">
        <v>111718.46</v>
      </c>
      <c r="Q97" s="114">
        <v>1340621.52</v>
      </c>
      <c r="R97" s="114">
        <v>1340621.52</v>
      </c>
      <c r="S97" s="35" t="s">
        <v>413</v>
      </c>
      <c r="T97" s="37"/>
      <c r="U97" s="27" t="s">
        <v>414</v>
      </c>
      <c r="V97" s="40" t="s">
        <v>415</v>
      </c>
      <c r="W97" s="40" t="s">
        <v>1124</v>
      </c>
      <c r="X97" s="159" t="s">
        <v>217</v>
      </c>
    </row>
    <row r="98" spans="1:162" ht="41.1" customHeight="1" x14ac:dyDescent="0.25">
      <c r="A98" s="27" t="s">
        <v>416</v>
      </c>
      <c r="B98" s="27">
        <v>9445122</v>
      </c>
      <c r="C98" s="63" t="s">
        <v>417</v>
      </c>
      <c r="D98" s="29" t="s">
        <v>418</v>
      </c>
      <c r="E98" s="28" t="s">
        <v>419</v>
      </c>
      <c r="F98" s="30" t="s">
        <v>65</v>
      </c>
      <c r="G98" s="30"/>
      <c r="H98" s="32">
        <v>45630</v>
      </c>
      <c r="I98" s="32">
        <v>46237</v>
      </c>
      <c r="J98" s="32" t="s">
        <v>98</v>
      </c>
      <c r="K98" s="33">
        <v>46238</v>
      </c>
      <c r="L98" s="31">
        <v>46602</v>
      </c>
      <c r="M98" s="32">
        <v>47455</v>
      </c>
      <c r="N98" s="33" t="s">
        <v>186</v>
      </c>
      <c r="O98" s="33" t="s">
        <v>67</v>
      </c>
      <c r="P98" s="114">
        <v>1072.5</v>
      </c>
      <c r="Q98" s="114">
        <v>12870</v>
      </c>
      <c r="R98" s="114">
        <v>12870</v>
      </c>
      <c r="S98" s="35" t="s">
        <v>420</v>
      </c>
      <c r="T98" s="37"/>
      <c r="U98" s="27" t="s">
        <v>421</v>
      </c>
      <c r="V98" s="40" t="s">
        <v>422</v>
      </c>
      <c r="W98" s="40" t="s">
        <v>1124</v>
      </c>
      <c r="X98" s="159" t="s">
        <v>217</v>
      </c>
    </row>
    <row r="99" spans="1:162" ht="39.950000000000003" customHeight="1" x14ac:dyDescent="0.25">
      <c r="A99" s="27" t="s">
        <v>423</v>
      </c>
      <c r="B99" s="27">
        <v>9292254</v>
      </c>
      <c r="C99" s="63" t="s">
        <v>424</v>
      </c>
      <c r="D99" s="29" t="s">
        <v>425</v>
      </c>
      <c r="E99" s="28" t="s">
        <v>426</v>
      </c>
      <c r="F99" s="47" t="s">
        <v>65</v>
      </c>
      <c r="G99" s="47"/>
      <c r="H99" s="39">
        <v>44478</v>
      </c>
      <c r="I99" s="39">
        <v>44842</v>
      </c>
      <c r="J99" s="39" t="s">
        <v>98</v>
      </c>
      <c r="K99" s="36">
        <v>45939</v>
      </c>
      <c r="L99" s="36">
        <v>46303</v>
      </c>
      <c r="M99" s="39">
        <v>46303</v>
      </c>
      <c r="N99" s="33" t="s">
        <v>83</v>
      </c>
      <c r="O99" s="33" t="s">
        <v>67</v>
      </c>
      <c r="P99" s="113">
        <v>6221.18</v>
      </c>
      <c r="Q99" s="113">
        <v>74654.16</v>
      </c>
      <c r="R99" s="113">
        <v>373270.8</v>
      </c>
      <c r="S99" s="35" t="s">
        <v>145</v>
      </c>
      <c r="T99" s="37"/>
      <c r="U99" s="27" t="s">
        <v>147</v>
      </c>
      <c r="V99" s="42" t="s">
        <v>379</v>
      </c>
      <c r="W99" s="40" t="s">
        <v>1185</v>
      </c>
      <c r="X99" s="159" t="s">
        <v>70</v>
      </c>
    </row>
    <row r="100" spans="1:162" ht="52.5" customHeight="1" x14ac:dyDescent="0.25">
      <c r="A100" s="46" t="s">
        <v>427</v>
      </c>
      <c r="B100" s="46">
        <v>9391558</v>
      </c>
      <c r="C100" s="64" t="s">
        <v>428</v>
      </c>
      <c r="D100" s="136" t="s">
        <v>425</v>
      </c>
      <c r="E100" s="56" t="s">
        <v>429</v>
      </c>
      <c r="F100" s="47" t="s">
        <v>65</v>
      </c>
      <c r="G100" s="47"/>
      <c r="H100" s="39">
        <v>45169</v>
      </c>
      <c r="I100" s="39">
        <v>45534</v>
      </c>
      <c r="J100" s="39" t="s">
        <v>98</v>
      </c>
      <c r="K100" s="36">
        <v>45900</v>
      </c>
      <c r="L100" s="36">
        <v>46264</v>
      </c>
      <c r="M100" s="39">
        <v>46995</v>
      </c>
      <c r="N100" s="33" t="s">
        <v>186</v>
      </c>
      <c r="O100" s="41" t="s">
        <v>67</v>
      </c>
      <c r="P100" s="114">
        <v>2468.11</v>
      </c>
      <c r="Q100" s="114">
        <v>29617.32</v>
      </c>
      <c r="R100" s="114">
        <v>29617.32</v>
      </c>
      <c r="S100" s="35" t="s">
        <v>120</v>
      </c>
      <c r="T100" s="37"/>
      <c r="U100" s="27" t="s">
        <v>115</v>
      </c>
      <c r="V100" s="42" t="s">
        <v>116</v>
      </c>
      <c r="W100" s="159" t="s">
        <v>1124</v>
      </c>
      <c r="X100" s="159" t="s">
        <v>217</v>
      </c>
    </row>
    <row r="101" spans="1:162" ht="35.1" customHeight="1" x14ac:dyDescent="0.25">
      <c r="A101" s="27" t="s">
        <v>430</v>
      </c>
      <c r="B101" s="27">
        <v>9410114</v>
      </c>
      <c r="C101" s="63" t="s">
        <v>431</v>
      </c>
      <c r="D101" s="29" t="s">
        <v>425</v>
      </c>
      <c r="E101" s="28" t="s">
        <v>432</v>
      </c>
      <c r="F101" s="47" t="s">
        <v>65</v>
      </c>
      <c r="G101" s="47"/>
      <c r="H101" s="39">
        <v>45338</v>
      </c>
      <c r="I101" s="39">
        <v>44972</v>
      </c>
      <c r="J101" s="39" t="s">
        <v>98</v>
      </c>
      <c r="K101" s="45">
        <v>46069</v>
      </c>
      <c r="L101" s="36">
        <v>46433</v>
      </c>
      <c r="M101" s="39">
        <v>47164</v>
      </c>
      <c r="N101" s="45" t="s">
        <v>75</v>
      </c>
      <c r="O101" s="33" t="s">
        <v>396</v>
      </c>
      <c r="P101" s="114">
        <f>R101/12</f>
        <v>831.78000000000009</v>
      </c>
      <c r="Q101" s="114">
        <v>9981.36</v>
      </c>
      <c r="R101" s="114">
        <v>9981.36</v>
      </c>
      <c r="S101" s="35" t="s">
        <v>1109</v>
      </c>
      <c r="T101" s="37"/>
      <c r="U101" s="27" t="s">
        <v>1453</v>
      </c>
      <c r="V101" s="42" t="s">
        <v>287</v>
      </c>
      <c r="W101" s="51" t="s">
        <v>70</v>
      </c>
      <c r="X101" s="159" t="s">
        <v>1185</v>
      </c>
    </row>
    <row r="102" spans="1:162" ht="36.950000000000003" customHeight="1" x14ac:dyDescent="0.25">
      <c r="A102" s="27" t="s">
        <v>435</v>
      </c>
      <c r="B102" s="27">
        <v>9450578</v>
      </c>
      <c r="C102" s="63" t="s">
        <v>436</v>
      </c>
      <c r="D102" s="29" t="s">
        <v>425</v>
      </c>
      <c r="E102" s="28" t="s">
        <v>437</v>
      </c>
      <c r="F102" s="30" t="s">
        <v>65</v>
      </c>
      <c r="G102" s="30"/>
      <c r="H102" s="32">
        <v>45741</v>
      </c>
      <c r="I102" s="39">
        <v>46105</v>
      </c>
      <c r="J102" s="39" t="s">
        <v>98</v>
      </c>
      <c r="K102" s="33">
        <v>46106</v>
      </c>
      <c r="L102" s="31">
        <v>46470</v>
      </c>
      <c r="M102" s="39">
        <v>49392</v>
      </c>
      <c r="N102" s="33" t="s">
        <v>106</v>
      </c>
      <c r="O102" s="33" t="s">
        <v>396</v>
      </c>
      <c r="P102" s="114">
        <v>8390.1</v>
      </c>
      <c r="Q102" s="114">
        <v>100681.2</v>
      </c>
      <c r="R102" s="114">
        <v>100681.2</v>
      </c>
      <c r="S102" s="35" t="s">
        <v>286</v>
      </c>
      <c r="T102" s="37"/>
      <c r="U102" s="27" t="s">
        <v>433</v>
      </c>
      <c r="V102" s="40" t="s">
        <v>438</v>
      </c>
      <c r="W102" s="40" t="s">
        <v>1124</v>
      </c>
      <c r="X102" s="159" t="s">
        <v>217</v>
      </c>
    </row>
    <row r="103" spans="1:162" ht="41.45" customHeight="1" x14ac:dyDescent="0.25">
      <c r="A103" s="27" t="s">
        <v>439</v>
      </c>
      <c r="B103" s="27">
        <v>9289870</v>
      </c>
      <c r="C103" s="63" t="s">
        <v>440</v>
      </c>
      <c r="D103" s="29" t="s">
        <v>441</v>
      </c>
      <c r="E103" s="28" t="s">
        <v>442</v>
      </c>
      <c r="F103" s="30" t="s">
        <v>65</v>
      </c>
      <c r="G103" s="30"/>
      <c r="H103" s="32">
        <v>44439</v>
      </c>
      <c r="I103" s="32">
        <v>44803</v>
      </c>
      <c r="J103" s="32" t="s">
        <v>98</v>
      </c>
      <c r="K103" s="31">
        <v>45900</v>
      </c>
      <c r="L103" s="31">
        <v>46264</v>
      </c>
      <c r="M103" s="32">
        <v>46264</v>
      </c>
      <c r="N103" s="33" t="s">
        <v>186</v>
      </c>
      <c r="O103" s="48" t="s">
        <v>67</v>
      </c>
      <c r="P103" s="114">
        <f>Tabela1[[#This Row],[VALOR ANUAL]]/12</f>
        <v>6802.95</v>
      </c>
      <c r="Q103" s="114">
        <v>81635.399999999994</v>
      </c>
      <c r="R103" s="114">
        <v>81635.399999999994</v>
      </c>
      <c r="S103" s="35" t="s">
        <v>155</v>
      </c>
      <c r="T103" s="37"/>
      <c r="U103" s="27" t="s">
        <v>157</v>
      </c>
      <c r="V103" s="42" t="s">
        <v>185</v>
      </c>
      <c r="W103" s="40" t="s">
        <v>217</v>
      </c>
      <c r="X103" s="159" t="s">
        <v>1124</v>
      </c>
    </row>
    <row r="104" spans="1:162" ht="51" customHeight="1" x14ac:dyDescent="0.25">
      <c r="A104" s="191" t="s">
        <v>1556</v>
      </c>
      <c r="B104" s="191">
        <v>9500321</v>
      </c>
      <c r="C104" s="65" t="s">
        <v>1555</v>
      </c>
      <c r="D104" s="193" t="s">
        <v>394</v>
      </c>
      <c r="E104" s="194" t="s">
        <v>1557</v>
      </c>
      <c r="F104" s="195" t="s">
        <v>65</v>
      </c>
      <c r="G104" s="196"/>
      <c r="H104" s="197">
        <v>46184</v>
      </c>
      <c r="I104" s="206">
        <v>46548</v>
      </c>
      <c r="J104" s="198" t="s">
        <v>98</v>
      </c>
      <c r="K104" s="199"/>
      <c r="L104" s="199"/>
      <c r="M104" s="207">
        <v>49836</v>
      </c>
      <c r="N104" s="200" t="s">
        <v>105</v>
      </c>
      <c r="O104" s="200" t="s">
        <v>396</v>
      </c>
      <c r="P104" s="114">
        <v>134.80000000000001</v>
      </c>
      <c r="Q104" s="114">
        <v>1617.6</v>
      </c>
      <c r="R104" s="201">
        <v>1617.6</v>
      </c>
      <c r="S104" s="35" t="s">
        <v>352</v>
      </c>
      <c r="T104" s="203"/>
      <c r="U104" s="203" t="s">
        <v>353</v>
      </c>
      <c r="V104" s="204" t="s">
        <v>354</v>
      </c>
      <c r="W104" s="205" t="s">
        <v>1124</v>
      </c>
      <c r="X104" s="159" t="s">
        <v>217</v>
      </c>
    </row>
    <row r="105" spans="1:162" ht="71.099999999999994" customHeight="1" x14ac:dyDescent="0.25">
      <c r="A105" s="27" t="s">
        <v>1157</v>
      </c>
      <c r="B105" s="27">
        <v>9481159</v>
      </c>
      <c r="C105" s="65" t="s">
        <v>1158</v>
      </c>
      <c r="D105" s="29" t="s">
        <v>1159</v>
      </c>
      <c r="E105" s="28" t="s">
        <v>1160</v>
      </c>
      <c r="F105" s="30" t="s">
        <v>65</v>
      </c>
      <c r="G105" s="47"/>
      <c r="H105" s="39">
        <v>45952</v>
      </c>
      <c r="I105" s="39">
        <v>46316</v>
      </c>
      <c r="J105" s="39" t="s">
        <v>98</v>
      </c>
      <c r="K105" s="36"/>
      <c r="L105" s="36"/>
      <c r="M105" s="39">
        <v>49603</v>
      </c>
      <c r="N105" s="45" t="s">
        <v>83</v>
      </c>
      <c r="O105" s="45" t="s">
        <v>67</v>
      </c>
      <c r="P105" s="144">
        <v>10332.5</v>
      </c>
      <c r="Q105" s="144">
        <v>123990</v>
      </c>
      <c r="R105" s="114">
        <v>123990</v>
      </c>
      <c r="S105" s="35" t="s">
        <v>222</v>
      </c>
      <c r="T105" s="37"/>
      <c r="U105" s="37" t="s">
        <v>223</v>
      </c>
      <c r="V105" s="66" t="s">
        <v>224</v>
      </c>
      <c r="W105" s="51" t="s">
        <v>1124</v>
      </c>
      <c r="X105" s="159" t="s">
        <v>217</v>
      </c>
    </row>
    <row r="106" spans="1:162" ht="35.450000000000003" customHeight="1" x14ac:dyDescent="0.25">
      <c r="A106" s="27" t="s">
        <v>446</v>
      </c>
      <c r="B106" s="27">
        <v>9478849</v>
      </c>
      <c r="C106" s="63" t="s">
        <v>447</v>
      </c>
      <c r="D106" s="29" t="s">
        <v>445</v>
      </c>
      <c r="E106" s="28" t="s">
        <v>448</v>
      </c>
      <c r="F106" s="30" t="s">
        <v>65</v>
      </c>
      <c r="G106" s="30"/>
      <c r="H106" s="32">
        <v>45918</v>
      </c>
      <c r="I106" s="39">
        <v>46282</v>
      </c>
      <c r="J106" s="39" t="s">
        <v>65</v>
      </c>
      <c r="K106" s="33"/>
      <c r="L106" s="31"/>
      <c r="M106" s="39">
        <v>46282</v>
      </c>
      <c r="N106" s="33" t="s">
        <v>91</v>
      </c>
      <c r="O106" s="33" t="s">
        <v>67</v>
      </c>
      <c r="P106" s="114">
        <v>20604.16</v>
      </c>
      <c r="Q106" s="114">
        <v>247250</v>
      </c>
      <c r="R106" s="114">
        <v>247250</v>
      </c>
      <c r="S106" s="35" t="s">
        <v>449</v>
      </c>
      <c r="T106" s="37"/>
      <c r="U106" s="27" t="s">
        <v>181</v>
      </c>
      <c r="V106" s="40" t="s">
        <v>230</v>
      </c>
      <c r="W106" s="40" t="s">
        <v>70</v>
      </c>
      <c r="X106" s="159" t="s">
        <v>1185</v>
      </c>
    </row>
    <row r="107" spans="1:162" ht="31.5" customHeight="1" x14ac:dyDescent="0.25">
      <c r="A107" s="27" t="s">
        <v>450</v>
      </c>
      <c r="B107" s="46">
        <v>943671</v>
      </c>
      <c r="C107" s="63" t="s">
        <v>451</v>
      </c>
      <c r="D107" s="29" t="s">
        <v>452</v>
      </c>
      <c r="E107" s="28" t="s">
        <v>453</v>
      </c>
      <c r="F107" s="30" t="s">
        <v>65</v>
      </c>
      <c r="G107" s="30"/>
      <c r="H107" s="32">
        <v>45528</v>
      </c>
      <c r="I107" s="32">
        <v>46622</v>
      </c>
      <c r="J107" s="32" t="s">
        <v>98</v>
      </c>
      <c r="K107" s="33" t="s">
        <v>113</v>
      </c>
      <c r="L107" s="31"/>
      <c r="M107" s="32">
        <v>47353</v>
      </c>
      <c r="N107" s="45" t="s">
        <v>186</v>
      </c>
      <c r="O107" s="45" t="s">
        <v>396</v>
      </c>
      <c r="P107" s="114">
        <f>Tabela1[[#This Row],[VALOR ANUAL]]/12</f>
        <v>88358.255000000005</v>
      </c>
      <c r="Q107" s="114">
        <f>Tabela1[[#This Row],[VALOR TOTAL]]/5</f>
        <v>1060299.06</v>
      </c>
      <c r="R107" s="114">
        <v>5301495.3</v>
      </c>
      <c r="S107" s="35" t="s">
        <v>454</v>
      </c>
      <c r="T107" s="37"/>
      <c r="U107" s="27" t="s">
        <v>455</v>
      </c>
      <c r="V107" s="42" t="s">
        <v>456</v>
      </c>
      <c r="W107" s="44" t="s">
        <v>217</v>
      </c>
      <c r="X107" s="44" t="s">
        <v>1124</v>
      </c>
    </row>
    <row r="108" spans="1:162" s="25" customFormat="1" ht="29.45" customHeight="1" x14ac:dyDescent="0.25">
      <c r="A108" s="191" t="s">
        <v>1601</v>
      </c>
      <c r="B108" s="191">
        <v>9519055</v>
      </c>
      <c r="C108" s="192" t="s">
        <v>1600</v>
      </c>
      <c r="D108" s="193" t="s">
        <v>1599</v>
      </c>
      <c r="E108" s="194" t="s">
        <v>1602</v>
      </c>
      <c r="F108" s="195" t="s">
        <v>65</v>
      </c>
      <c r="G108" s="196"/>
      <c r="H108" s="197">
        <v>46232</v>
      </c>
      <c r="I108" s="197">
        <v>46596</v>
      </c>
      <c r="J108" s="198" t="s">
        <v>65</v>
      </c>
      <c r="K108" s="200"/>
      <c r="L108" s="199"/>
      <c r="M108" s="198">
        <v>46596</v>
      </c>
      <c r="N108" s="200" t="s">
        <v>99</v>
      </c>
      <c r="O108" s="200" t="s">
        <v>396</v>
      </c>
      <c r="P108" s="114">
        <v>2198.33</v>
      </c>
      <c r="Q108" s="114">
        <v>26380</v>
      </c>
      <c r="R108" s="201">
        <v>26380</v>
      </c>
      <c r="S108" s="35" t="s">
        <v>274</v>
      </c>
      <c r="T108" s="203"/>
      <c r="U108" s="37" t="s">
        <v>438</v>
      </c>
      <c r="V108" s="66" t="s">
        <v>1465</v>
      </c>
      <c r="W108" s="51" t="s">
        <v>70</v>
      </c>
      <c r="X108" s="159" t="s">
        <v>1185</v>
      </c>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row>
    <row r="109" spans="1:162" ht="41.1" customHeight="1" x14ac:dyDescent="0.25">
      <c r="A109" s="27" t="s">
        <v>1245</v>
      </c>
      <c r="B109" s="27">
        <v>9484285</v>
      </c>
      <c r="C109" s="65" t="s">
        <v>1246</v>
      </c>
      <c r="D109" s="29" t="s">
        <v>1244</v>
      </c>
      <c r="E109" s="28" t="s">
        <v>1247</v>
      </c>
      <c r="F109" s="30" t="s">
        <v>65</v>
      </c>
      <c r="G109" s="47"/>
      <c r="H109" s="39">
        <v>45982</v>
      </c>
      <c r="I109" s="39">
        <v>46346</v>
      </c>
      <c r="J109" s="39" t="s">
        <v>65</v>
      </c>
      <c r="K109" s="45"/>
      <c r="L109" s="36"/>
      <c r="M109" s="39">
        <v>46346</v>
      </c>
      <c r="N109" s="45" t="s">
        <v>148</v>
      </c>
      <c r="O109" s="45" t="s">
        <v>67</v>
      </c>
      <c r="P109" s="114">
        <v>3507.08</v>
      </c>
      <c r="Q109" s="114">
        <v>42085</v>
      </c>
      <c r="R109" s="114">
        <v>42085</v>
      </c>
      <c r="S109" s="35" t="s">
        <v>980</v>
      </c>
      <c r="T109" s="37"/>
      <c r="U109" s="37" t="s">
        <v>1224</v>
      </c>
      <c r="V109" s="66" t="s">
        <v>191</v>
      </c>
      <c r="W109" s="51" t="s">
        <v>70</v>
      </c>
      <c r="X109" s="159" t="s">
        <v>1185</v>
      </c>
    </row>
    <row r="110" spans="1:162" ht="34.5" customHeight="1" x14ac:dyDescent="0.25">
      <c r="A110" s="27" t="s">
        <v>457</v>
      </c>
      <c r="B110" s="27">
        <v>9346666</v>
      </c>
      <c r="C110" s="63" t="s">
        <v>458</v>
      </c>
      <c r="D110" s="29" t="s">
        <v>459</v>
      </c>
      <c r="E110" s="28" t="s">
        <v>460</v>
      </c>
      <c r="F110" s="30" t="s">
        <v>65</v>
      </c>
      <c r="G110" s="30"/>
      <c r="H110" s="32">
        <v>44891</v>
      </c>
      <c r="I110" s="32">
        <v>45255</v>
      </c>
      <c r="J110" s="32" t="s">
        <v>98</v>
      </c>
      <c r="K110" s="31">
        <v>45987</v>
      </c>
      <c r="L110" s="31">
        <v>46351</v>
      </c>
      <c r="M110" s="32">
        <v>46716</v>
      </c>
      <c r="N110" s="33" t="s">
        <v>148</v>
      </c>
      <c r="O110" s="33" t="s">
        <v>67</v>
      </c>
      <c r="P110" s="114">
        <f>R110/12</f>
        <v>19657.663333333334</v>
      </c>
      <c r="Q110" s="114">
        <v>235891.91999999998</v>
      </c>
      <c r="R110" s="114">
        <v>235891.96</v>
      </c>
      <c r="S110" s="35" t="s">
        <v>155</v>
      </c>
      <c r="T110" s="27"/>
      <c r="U110" s="27" t="s">
        <v>443</v>
      </c>
      <c r="V110" s="42" t="s">
        <v>184</v>
      </c>
      <c r="W110" s="40" t="s">
        <v>1124</v>
      </c>
      <c r="X110" s="159" t="s">
        <v>217</v>
      </c>
    </row>
    <row r="111" spans="1:162" ht="27.6" customHeight="1" x14ac:dyDescent="0.25">
      <c r="A111" s="27" t="s">
        <v>461</v>
      </c>
      <c r="B111" s="27">
        <v>9430232</v>
      </c>
      <c r="C111" s="63" t="s">
        <v>462</v>
      </c>
      <c r="D111" s="29" t="s">
        <v>463</v>
      </c>
      <c r="E111" s="28" t="s">
        <v>464</v>
      </c>
      <c r="F111" s="30" t="s">
        <v>65</v>
      </c>
      <c r="G111" s="30"/>
      <c r="H111" s="32">
        <v>45468</v>
      </c>
      <c r="I111" s="32">
        <v>46928</v>
      </c>
      <c r="J111" s="32" t="s">
        <v>98</v>
      </c>
      <c r="K111" s="33"/>
      <c r="L111" s="31"/>
      <c r="M111" s="32">
        <v>49119</v>
      </c>
      <c r="N111" s="45" t="s">
        <v>105</v>
      </c>
      <c r="O111" s="45" t="s">
        <v>465</v>
      </c>
      <c r="P111" s="114">
        <f>R111/48</f>
        <v>4199.99</v>
      </c>
      <c r="Q111" s="114">
        <v>50399.88</v>
      </c>
      <c r="R111" s="114">
        <v>201599.52</v>
      </c>
      <c r="S111" s="35" t="s">
        <v>155</v>
      </c>
      <c r="T111" s="37"/>
      <c r="U111" s="27" t="s">
        <v>1323</v>
      </c>
      <c r="V111" s="42" t="s">
        <v>128</v>
      </c>
      <c r="W111" s="159" t="s">
        <v>1124</v>
      </c>
      <c r="X111" s="159" t="s">
        <v>217</v>
      </c>
    </row>
    <row r="112" spans="1:162" ht="35.450000000000003" customHeight="1" x14ac:dyDescent="0.25">
      <c r="A112" s="27" t="s">
        <v>466</v>
      </c>
      <c r="B112" s="27">
        <v>9454453</v>
      </c>
      <c r="C112" s="63" t="s">
        <v>467</v>
      </c>
      <c r="D112" s="29" t="s">
        <v>468</v>
      </c>
      <c r="E112" s="28" t="s">
        <v>469</v>
      </c>
      <c r="F112" s="30" t="s">
        <v>65</v>
      </c>
      <c r="G112" s="30"/>
      <c r="H112" s="32">
        <v>45729</v>
      </c>
      <c r="I112" s="39">
        <v>46093</v>
      </c>
      <c r="J112" s="39" t="s">
        <v>98</v>
      </c>
      <c r="K112" s="33">
        <v>46094</v>
      </c>
      <c r="L112" s="31">
        <v>46458</v>
      </c>
      <c r="M112" s="39">
        <v>49380</v>
      </c>
      <c r="N112" s="33" t="s">
        <v>106</v>
      </c>
      <c r="O112" s="33" t="s">
        <v>396</v>
      </c>
      <c r="P112" s="113">
        <v>1015.7</v>
      </c>
      <c r="Q112" s="113">
        <v>12188.4</v>
      </c>
      <c r="R112" s="113">
        <v>12188.4</v>
      </c>
      <c r="S112" s="35" t="s">
        <v>232</v>
      </c>
      <c r="T112" s="37"/>
      <c r="U112" s="27" t="s">
        <v>233</v>
      </c>
      <c r="V112" s="40" t="s">
        <v>237</v>
      </c>
      <c r="W112" s="40" t="s">
        <v>1185</v>
      </c>
      <c r="X112" s="159" t="s">
        <v>70</v>
      </c>
    </row>
    <row r="113" spans="1:162" ht="39.6" customHeight="1" x14ac:dyDescent="0.25">
      <c r="A113" s="27" t="s">
        <v>470</v>
      </c>
      <c r="B113" s="27">
        <v>9437724</v>
      </c>
      <c r="C113" s="63" t="s">
        <v>1427</v>
      </c>
      <c r="D113" s="29" t="s">
        <v>471</v>
      </c>
      <c r="E113" s="28" t="s">
        <v>472</v>
      </c>
      <c r="F113" s="30" t="s">
        <v>65</v>
      </c>
      <c r="G113" s="30"/>
      <c r="H113" s="32">
        <v>45558</v>
      </c>
      <c r="I113" s="32">
        <v>45922</v>
      </c>
      <c r="J113" s="32" t="s">
        <v>98</v>
      </c>
      <c r="K113" s="33">
        <v>45923</v>
      </c>
      <c r="L113" s="31">
        <v>46287</v>
      </c>
      <c r="M113" s="32">
        <v>47383</v>
      </c>
      <c r="N113" s="33" t="s">
        <v>91</v>
      </c>
      <c r="O113" s="33" t="s">
        <v>67</v>
      </c>
      <c r="P113" s="114">
        <f>Tabela1[[#This Row],[VALOR TOTAL]]/12</f>
        <v>1565.8233333333335</v>
      </c>
      <c r="Q113" s="114">
        <v>18789.88</v>
      </c>
      <c r="R113" s="114">
        <v>18789.88</v>
      </c>
      <c r="S113" s="35" t="s">
        <v>232</v>
      </c>
      <c r="T113" s="37"/>
      <c r="U113" s="27" t="s">
        <v>233</v>
      </c>
      <c r="V113" s="42" t="s">
        <v>251</v>
      </c>
      <c r="W113" s="40" t="s">
        <v>70</v>
      </c>
      <c r="X113" s="51" t="s">
        <v>1185</v>
      </c>
    </row>
    <row r="114" spans="1:162" s="25" customFormat="1" ht="29.45" customHeight="1" x14ac:dyDescent="0.25">
      <c r="A114" s="27" t="s">
        <v>473</v>
      </c>
      <c r="B114" s="27">
        <v>9346205</v>
      </c>
      <c r="C114" s="63" t="s">
        <v>474</v>
      </c>
      <c r="D114" s="29" t="s">
        <v>475</v>
      </c>
      <c r="E114" s="28" t="s">
        <v>476</v>
      </c>
      <c r="F114" s="30" t="s">
        <v>65</v>
      </c>
      <c r="G114" s="30"/>
      <c r="H114" s="32">
        <v>44873</v>
      </c>
      <c r="I114" s="32">
        <v>45237</v>
      </c>
      <c r="J114" s="32" t="s">
        <v>98</v>
      </c>
      <c r="K114" s="31">
        <v>45969</v>
      </c>
      <c r="L114" s="31">
        <v>46333</v>
      </c>
      <c r="M114" s="32">
        <v>46698</v>
      </c>
      <c r="N114" s="33" t="s">
        <v>148</v>
      </c>
      <c r="O114" s="33" t="s">
        <v>67</v>
      </c>
      <c r="P114" s="114">
        <f>R114/12</f>
        <v>14763.980000000001</v>
      </c>
      <c r="Q114" s="114">
        <v>177167.76</v>
      </c>
      <c r="R114" s="114">
        <v>177167.76</v>
      </c>
      <c r="S114" s="35" t="s">
        <v>477</v>
      </c>
      <c r="T114" s="37"/>
      <c r="U114" s="27" t="s">
        <v>478</v>
      </c>
      <c r="V114" s="42" t="s">
        <v>479</v>
      </c>
      <c r="W114" s="40" t="s">
        <v>70</v>
      </c>
      <c r="X114" s="51" t="s">
        <v>1185</v>
      </c>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row>
    <row r="115" spans="1:162" s="25" customFormat="1" ht="38.450000000000003" customHeight="1" x14ac:dyDescent="0.25">
      <c r="A115" s="27" t="s">
        <v>480</v>
      </c>
      <c r="B115" s="27">
        <v>9442236</v>
      </c>
      <c r="C115" s="63" t="s">
        <v>481</v>
      </c>
      <c r="D115" s="29" t="s">
        <v>482</v>
      </c>
      <c r="E115" s="28" t="s">
        <v>483</v>
      </c>
      <c r="F115" s="30" t="s">
        <v>65</v>
      </c>
      <c r="G115" s="30"/>
      <c r="H115" s="163" t="s">
        <v>1259</v>
      </c>
      <c r="I115" s="163">
        <v>45980</v>
      </c>
      <c r="J115" s="163" t="s">
        <v>98</v>
      </c>
      <c r="K115" s="33">
        <v>45981</v>
      </c>
      <c r="L115" s="33">
        <v>46345</v>
      </c>
      <c r="M115" s="163">
        <v>49267</v>
      </c>
      <c r="N115" s="33" t="s">
        <v>148</v>
      </c>
      <c r="O115" s="33" t="s">
        <v>67</v>
      </c>
      <c r="P115" s="114">
        <f>Tabela1[[#This Row],[VALOR ANUAL]]/12</f>
        <v>117578.96583333334</v>
      </c>
      <c r="Q115" s="114">
        <v>1410947.59</v>
      </c>
      <c r="R115" s="114">
        <v>1410947.59</v>
      </c>
      <c r="S115" s="35" t="s">
        <v>155</v>
      </c>
      <c r="T115" s="37"/>
      <c r="U115" s="27" t="s">
        <v>444</v>
      </c>
      <c r="V115" s="40" t="s">
        <v>157</v>
      </c>
      <c r="W115" s="44" t="s">
        <v>217</v>
      </c>
      <c r="X115" s="44" t="s">
        <v>1124</v>
      </c>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row>
    <row r="116" spans="1:162" ht="32.1" customHeight="1" x14ac:dyDescent="0.25">
      <c r="A116" s="27" t="s">
        <v>1447</v>
      </c>
      <c r="B116" s="27">
        <v>9476440</v>
      </c>
      <c r="C116" s="63" t="s">
        <v>484</v>
      </c>
      <c r="D116" s="29" t="s">
        <v>485</v>
      </c>
      <c r="E116" s="28" t="s">
        <v>486</v>
      </c>
      <c r="F116" s="30" t="s">
        <v>65</v>
      </c>
      <c r="G116" s="30"/>
      <c r="H116" s="163">
        <v>45898</v>
      </c>
      <c r="I116" s="164">
        <v>46262</v>
      </c>
      <c r="J116" s="164" t="s">
        <v>98</v>
      </c>
      <c r="K116" s="33"/>
      <c r="L116" s="33"/>
      <c r="M116" s="164">
        <v>49549</v>
      </c>
      <c r="N116" s="33" t="s">
        <v>186</v>
      </c>
      <c r="O116" s="33" t="s">
        <v>67</v>
      </c>
      <c r="P116" s="114">
        <f>Tabela1[[#This Row],[VALOR TOTAL]]/12</f>
        <v>7751.333333333333</v>
      </c>
      <c r="Q116" s="114">
        <v>93016</v>
      </c>
      <c r="R116" s="114">
        <v>93016</v>
      </c>
      <c r="S116" s="35" t="s">
        <v>155</v>
      </c>
      <c r="T116" s="37"/>
      <c r="U116" s="27" t="s">
        <v>157</v>
      </c>
      <c r="V116" s="40" t="s">
        <v>185</v>
      </c>
      <c r="W116" s="44" t="s">
        <v>70</v>
      </c>
      <c r="X116" s="44" t="s">
        <v>1185</v>
      </c>
    </row>
    <row r="117" spans="1:162" ht="32.1" customHeight="1" x14ac:dyDescent="0.25">
      <c r="A117" s="27" t="s">
        <v>1271</v>
      </c>
      <c r="B117" s="27">
        <v>9486894</v>
      </c>
      <c r="C117" s="65" t="s">
        <v>1272</v>
      </c>
      <c r="D117" s="29" t="s">
        <v>1270</v>
      </c>
      <c r="E117" s="28" t="s">
        <v>1273</v>
      </c>
      <c r="F117" s="30" t="s">
        <v>65</v>
      </c>
      <c r="G117" s="47"/>
      <c r="H117" s="164">
        <v>46000</v>
      </c>
      <c r="I117" s="164">
        <v>46364</v>
      </c>
      <c r="J117" s="164" t="s">
        <v>98</v>
      </c>
      <c r="K117" s="45"/>
      <c r="L117" s="45"/>
      <c r="M117" s="164">
        <v>49651</v>
      </c>
      <c r="N117" s="45" t="s">
        <v>101</v>
      </c>
      <c r="O117" s="45" t="s">
        <v>67</v>
      </c>
      <c r="P117" s="114">
        <f>Tabela1[[#This Row],[VALOR ANUAL]]/12</f>
        <v>2871.1666666666665</v>
      </c>
      <c r="Q117" s="114">
        <v>34454</v>
      </c>
      <c r="R117" s="114">
        <v>34454</v>
      </c>
      <c r="S117" s="35" t="s">
        <v>177</v>
      </c>
      <c r="T117" s="37"/>
      <c r="U117" s="37" t="s">
        <v>158</v>
      </c>
      <c r="V117" s="66" t="s">
        <v>178</v>
      </c>
      <c r="W117" s="51" t="s">
        <v>217</v>
      </c>
      <c r="X117" s="44" t="s">
        <v>1124</v>
      </c>
    </row>
    <row r="118" spans="1:162" s="25" customFormat="1" ht="34.5" customHeight="1" x14ac:dyDescent="0.25">
      <c r="A118" s="27" t="s">
        <v>1296</v>
      </c>
      <c r="B118" s="27">
        <v>9489279</v>
      </c>
      <c r="C118" s="65" t="s">
        <v>1297</v>
      </c>
      <c r="D118" s="29" t="s">
        <v>1298</v>
      </c>
      <c r="E118" s="28" t="s">
        <v>1299</v>
      </c>
      <c r="F118" s="30" t="s">
        <v>65</v>
      </c>
      <c r="G118" s="47"/>
      <c r="H118" s="164">
        <v>46007</v>
      </c>
      <c r="I118" s="164">
        <v>46371</v>
      </c>
      <c r="J118" s="164" t="s">
        <v>98</v>
      </c>
      <c r="K118" s="45"/>
      <c r="L118" s="45"/>
      <c r="M118" s="164">
        <v>49658</v>
      </c>
      <c r="N118" s="45" t="s">
        <v>101</v>
      </c>
      <c r="O118" s="45" t="s">
        <v>67</v>
      </c>
      <c r="P118" s="113">
        <v>1604.17</v>
      </c>
      <c r="Q118" s="113">
        <v>19250</v>
      </c>
      <c r="R118" s="113">
        <v>192500.4</v>
      </c>
      <c r="S118" s="35" t="s">
        <v>728</v>
      </c>
      <c r="T118" s="37"/>
      <c r="U118" s="37" t="s">
        <v>107</v>
      </c>
      <c r="V118" s="66" t="s">
        <v>108</v>
      </c>
      <c r="W118" s="51" t="s">
        <v>1185</v>
      </c>
      <c r="X118" s="44" t="s">
        <v>70</v>
      </c>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row>
    <row r="119" spans="1:162" ht="26.45" customHeight="1" x14ac:dyDescent="0.25">
      <c r="A119" s="27" t="s">
        <v>1234</v>
      </c>
      <c r="B119" s="27">
        <v>9483937</v>
      </c>
      <c r="C119" s="65" t="s">
        <v>1235</v>
      </c>
      <c r="D119" s="29" t="s">
        <v>1233</v>
      </c>
      <c r="E119" s="28" t="s">
        <v>1236</v>
      </c>
      <c r="F119" s="30" t="s">
        <v>65</v>
      </c>
      <c r="G119" s="47"/>
      <c r="H119" s="164">
        <v>45979</v>
      </c>
      <c r="I119" s="164">
        <v>46343</v>
      </c>
      <c r="J119" s="164" t="s">
        <v>98</v>
      </c>
      <c r="K119" s="45"/>
      <c r="L119" s="45"/>
      <c r="M119" s="164">
        <v>49630</v>
      </c>
      <c r="N119" s="45" t="s">
        <v>148</v>
      </c>
      <c r="O119" s="45" t="s">
        <v>67</v>
      </c>
      <c r="P119" s="113">
        <v>332.83</v>
      </c>
      <c r="Q119" s="113">
        <v>3993.96</v>
      </c>
      <c r="R119" s="113">
        <v>39939.599999999999</v>
      </c>
      <c r="S119" s="35" t="s">
        <v>127</v>
      </c>
      <c r="T119" s="37"/>
      <c r="U119" s="37" t="s">
        <v>129</v>
      </c>
      <c r="V119" s="66" t="s">
        <v>1257</v>
      </c>
      <c r="W119" s="51" t="s">
        <v>1185</v>
      </c>
      <c r="X119" s="44" t="s">
        <v>70</v>
      </c>
    </row>
    <row r="120" spans="1:162" ht="62.1" customHeight="1" x14ac:dyDescent="0.25">
      <c r="A120" s="27" t="s">
        <v>488</v>
      </c>
      <c r="B120" s="27">
        <v>9389383</v>
      </c>
      <c r="C120" s="63" t="s">
        <v>489</v>
      </c>
      <c r="D120" s="29" t="s">
        <v>490</v>
      </c>
      <c r="E120" s="28" t="s">
        <v>491</v>
      </c>
      <c r="F120" s="47" t="s">
        <v>65</v>
      </c>
      <c r="G120" s="47"/>
      <c r="H120" s="39">
        <v>45104</v>
      </c>
      <c r="I120" s="39">
        <v>45469</v>
      </c>
      <c r="J120" s="39" t="s">
        <v>98</v>
      </c>
      <c r="K120" s="36">
        <v>46200</v>
      </c>
      <c r="L120" s="36">
        <v>46564</v>
      </c>
      <c r="M120" s="39">
        <v>46564</v>
      </c>
      <c r="N120" s="33" t="s">
        <v>105</v>
      </c>
      <c r="O120" s="33" t="s">
        <v>396</v>
      </c>
      <c r="P120" s="144">
        <v>10872.2</v>
      </c>
      <c r="Q120" s="144">
        <v>130466.36</v>
      </c>
      <c r="R120" s="114">
        <v>130466.36</v>
      </c>
      <c r="S120" s="35" t="s">
        <v>261</v>
      </c>
      <c r="T120" s="37"/>
      <c r="U120" s="27" t="s">
        <v>262</v>
      </c>
      <c r="V120" s="42" t="s">
        <v>492</v>
      </c>
      <c r="W120" s="40" t="s">
        <v>1124</v>
      </c>
      <c r="X120" s="159" t="s">
        <v>217</v>
      </c>
    </row>
    <row r="121" spans="1:162" ht="31.5" customHeight="1" x14ac:dyDescent="0.25">
      <c r="A121" s="27" t="s">
        <v>493</v>
      </c>
      <c r="B121" s="27">
        <v>9401406</v>
      </c>
      <c r="C121" s="63" t="s">
        <v>494</v>
      </c>
      <c r="D121" s="29" t="s">
        <v>490</v>
      </c>
      <c r="E121" s="28" t="s">
        <v>495</v>
      </c>
      <c r="F121" s="47" t="s">
        <v>65</v>
      </c>
      <c r="G121" s="47"/>
      <c r="H121" s="39">
        <v>45261</v>
      </c>
      <c r="I121" s="39">
        <v>45626</v>
      </c>
      <c r="J121" s="39" t="s">
        <v>98</v>
      </c>
      <c r="K121" s="31">
        <v>45992</v>
      </c>
      <c r="L121" s="31">
        <v>46356</v>
      </c>
      <c r="M121" s="39">
        <v>47087</v>
      </c>
      <c r="N121" s="33" t="s">
        <v>148</v>
      </c>
      <c r="O121" s="33" t="s">
        <v>67</v>
      </c>
      <c r="P121" s="114">
        <f>R121/12</f>
        <v>26307.096666666665</v>
      </c>
      <c r="Q121" s="114">
        <v>315685.15999999997</v>
      </c>
      <c r="R121" s="114">
        <v>315685.15999999997</v>
      </c>
      <c r="S121" s="35" t="s">
        <v>261</v>
      </c>
      <c r="T121" s="37"/>
      <c r="U121" s="27" t="s">
        <v>1459</v>
      </c>
      <c r="V121" s="42" t="s">
        <v>1460</v>
      </c>
      <c r="W121" s="40" t="s">
        <v>70</v>
      </c>
      <c r="X121" s="159" t="s">
        <v>1185</v>
      </c>
    </row>
    <row r="122" spans="1:162" ht="48.95" customHeight="1" x14ac:dyDescent="0.25">
      <c r="A122" s="27" t="s">
        <v>496</v>
      </c>
      <c r="B122" s="27">
        <v>9453451</v>
      </c>
      <c r="C122" s="63" t="s">
        <v>497</v>
      </c>
      <c r="D122" s="29" t="s">
        <v>498</v>
      </c>
      <c r="E122" s="28" t="s">
        <v>499</v>
      </c>
      <c r="F122" s="30" t="s">
        <v>65</v>
      </c>
      <c r="G122" s="30"/>
      <c r="H122" s="32">
        <v>45736</v>
      </c>
      <c r="I122" s="39">
        <v>46100</v>
      </c>
      <c r="J122" s="39" t="s">
        <v>98</v>
      </c>
      <c r="K122" s="33">
        <v>46101</v>
      </c>
      <c r="L122" s="31">
        <v>46465</v>
      </c>
      <c r="M122" s="39">
        <v>49387</v>
      </c>
      <c r="N122" s="33" t="s">
        <v>106</v>
      </c>
      <c r="O122" s="33" t="s">
        <v>396</v>
      </c>
      <c r="P122" s="113">
        <v>1080</v>
      </c>
      <c r="Q122" s="113">
        <v>12960</v>
      </c>
      <c r="R122" s="113">
        <v>12960</v>
      </c>
      <c r="S122" s="35" t="s">
        <v>1232</v>
      </c>
      <c r="T122" s="37"/>
      <c r="U122" s="27" t="s">
        <v>107</v>
      </c>
      <c r="V122" s="40"/>
      <c r="W122" s="40" t="s">
        <v>1185</v>
      </c>
      <c r="X122" s="159" t="s">
        <v>70</v>
      </c>
    </row>
    <row r="123" spans="1:162" ht="36" customHeight="1" x14ac:dyDescent="0.25">
      <c r="A123" s="27" t="s">
        <v>500</v>
      </c>
      <c r="B123" s="27">
        <v>9459067</v>
      </c>
      <c r="C123" s="63" t="s">
        <v>501</v>
      </c>
      <c r="D123" s="29" t="s">
        <v>498</v>
      </c>
      <c r="E123" s="28" t="s">
        <v>502</v>
      </c>
      <c r="F123" s="30" t="s">
        <v>65</v>
      </c>
      <c r="G123" s="30"/>
      <c r="H123" s="32">
        <v>45751</v>
      </c>
      <c r="I123" s="39">
        <v>46115</v>
      </c>
      <c r="J123" s="39" t="s">
        <v>98</v>
      </c>
      <c r="K123" s="33">
        <v>46116</v>
      </c>
      <c r="L123" s="31">
        <v>46480</v>
      </c>
      <c r="M123" s="39">
        <v>49402</v>
      </c>
      <c r="N123" s="33" t="s">
        <v>126</v>
      </c>
      <c r="O123" s="33" t="s">
        <v>396</v>
      </c>
      <c r="P123" s="114">
        <v>515.25</v>
      </c>
      <c r="Q123" s="114">
        <v>6183</v>
      </c>
      <c r="R123" s="114">
        <v>6183</v>
      </c>
      <c r="S123" s="35" t="s">
        <v>286</v>
      </c>
      <c r="T123" s="37"/>
      <c r="U123" s="27" t="s">
        <v>287</v>
      </c>
      <c r="V123" s="40" t="s">
        <v>108</v>
      </c>
      <c r="W123" s="40" t="s">
        <v>217</v>
      </c>
      <c r="X123" s="159" t="s">
        <v>1124</v>
      </c>
    </row>
    <row r="124" spans="1:162" ht="36.6" customHeight="1" x14ac:dyDescent="0.25">
      <c r="A124" s="27" t="s">
        <v>503</v>
      </c>
      <c r="B124" s="27">
        <v>9470126</v>
      </c>
      <c r="C124" s="63" t="s">
        <v>504</v>
      </c>
      <c r="D124" s="29" t="s">
        <v>505</v>
      </c>
      <c r="E124" s="28" t="s">
        <v>506</v>
      </c>
      <c r="F124" s="30" t="s">
        <v>98</v>
      </c>
      <c r="G124" s="30"/>
      <c r="H124" s="32">
        <v>45814</v>
      </c>
      <c r="I124" s="39">
        <v>46178</v>
      </c>
      <c r="J124" s="39" t="s">
        <v>98</v>
      </c>
      <c r="K124" s="33">
        <v>46179</v>
      </c>
      <c r="L124" s="31">
        <v>46543</v>
      </c>
      <c r="M124" s="39">
        <v>49465</v>
      </c>
      <c r="N124" s="33" t="s">
        <v>105</v>
      </c>
      <c r="O124" s="33" t="s">
        <v>396</v>
      </c>
      <c r="P124" s="114">
        <f>Tabela1[[#This Row],[VALOR TOTAL]]/12</f>
        <v>9494.0625</v>
      </c>
      <c r="Q124" s="114">
        <v>113928.75</v>
      </c>
      <c r="R124" s="114">
        <v>113928.75</v>
      </c>
      <c r="S124" s="35" t="s">
        <v>127</v>
      </c>
      <c r="T124" s="37"/>
      <c r="U124" s="27" t="s">
        <v>129</v>
      </c>
      <c r="V124" s="40" t="s">
        <v>140</v>
      </c>
      <c r="W124" s="40" t="s">
        <v>70</v>
      </c>
      <c r="X124" s="159" t="s">
        <v>1185</v>
      </c>
    </row>
    <row r="125" spans="1:162" ht="25.5" customHeight="1" x14ac:dyDescent="0.25">
      <c r="A125" s="27" t="s">
        <v>507</v>
      </c>
      <c r="B125" s="27">
        <v>9392808</v>
      </c>
      <c r="C125" s="63" t="s">
        <v>508</v>
      </c>
      <c r="D125" s="29" t="s">
        <v>509</v>
      </c>
      <c r="E125" s="28" t="s">
        <v>510</v>
      </c>
      <c r="F125" s="30" t="s">
        <v>65</v>
      </c>
      <c r="G125" s="30"/>
      <c r="H125" s="32">
        <v>45163</v>
      </c>
      <c r="I125" s="32">
        <v>45528</v>
      </c>
      <c r="J125" s="32" t="s">
        <v>98</v>
      </c>
      <c r="K125" s="31">
        <v>45894</v>
      </c>
      <c r="L125" s="31">
        <v>46258</v>
      </c>
      <c r="M125" s="32">
        <v>46989</v>
      </c>
      <c r="N125" s="33" t="s">
        <v>186</v>
      </c>
      <c r="O125" s="41" t="s">
        <v>67</v>
      </c>
      <c r="P125" s="114">
        <v>1338.79</v>
      </c>
      <c r="Q125" s="114">
        <v>16065.5</v>
      </c>
      <c r="R125" s="114">
        <v>16065.5</v>
      </c>
      <c r="S125" s="35" t="s">
        <v>274</v>
      </c>
      <c r="T125" s="37"/>
      <c r="U125" s="27" t="s">
        <v>251</v>
      </c>
      <c r="V125" s="42" t="s">
        <v>275</v>
      </c>
      <c r="W125" s="40" t="s">
        <v>217</v>
      </c>
      <c r="X125" s="159" t="s">
        <v>1124</v>
      </c>
    </row>
    <row r="126" spans="1:162" ht="63" customHeight="1" x14ac:dyDescent="0.25">
      <c r="A126" s="27" t="s">
        <v>511</v>
      </c>
      <c r="B126" s="27">
        <v>9470489</v>
      </c>
      <c r="C126" s="63" t="s">
        <v>512</v>
      </c>
      <c r="D126" s="29" t="s">
        <v>509</v>
      </c>
      <c r="E126" s="28" t="s">
        <v>513</v>
      </c>
      <c r="F126" s="30" t="s">
        <v>1436</v>
      </c>
      <c r="G126" s="30"/>
      <c r="H126" s="32">
        <v>45824</v>
      </c>
      <c r="I126" s="39">
        <v>46188</v>
      </c>
      <c r="J126" s="39" t="s">
        <v>98</v>
      </c>
      <c r="K126" s="33">
        <v>46554</v>
      </c>
      <c r="L126" s="31">
        <v>46553</v>
      </c>
      <c r="M126" s="39">
        <v>49475</v>
      </c>
      <c r="N126" s="33" t="s">
        <v>105</v>
      </c>
      <c r="O126" s="33" t="s">
        <v>396</v>
      </c>
      <c r="P126" s="144">
        <v>9279</v>
      </c>
      <c r="Q126" s="144">
        <v>111348</v>
      </c>
      <c r="R126" s="114">
        <v>111348</v>
      </c>
      <c r="S126" s="35" t="s">
        <v>286</v>
      </c>
      <c r="T126" s="37"/>
      <c r="U126" s="27" t="s">
        <v>287</v>
      </c>
      <c r="V126" s="40"/>
      <c r="W126" s="40" t="s">
        <v>1124</v>
      </c>
      <c r="X126" s="159" t="s">
        <v>217</v>
      </c>
    </row>
    <row r="127" spans="1:162" ht="36" customHeight="1" x14ac:dyDescent="0.25">
      <c r="A127" s="27" t="s">
        <v>1165</v>
      </c>
      <c r="B127" s="27">
        <v>9481461</v>
      </c>
      <c r="C127" s="65" t="s">
        <v>1166</v>
      </c>
      <c r="D127" s="29" t="s">
        <v>509</v>
      </c>
      <c r="E127" s="28" t="s">
        <v>1167</v>
      </c>
      <c r="F127" s="30" t="s">
        <v>65</v>
      </c>
      <c r="G127" s="47"/>
      <c r="H127" s="39">
        <v>45959</v>
      </c>
      <c r="I127" s="39">
        <v>46323</v>
      </c>
      <c r="J127" s="39" t="s">
        <v>98</v>
      </c>
      <c r="K127" s="45"/>
      <c r="L127" s="36"/>
      <c r="M127" s="39">
        <v>49610</v>
      </c>
      <c r="N127" s="45" t="s">
        <v>83</v>
      </c>
      <c r="O127" s="45" t="s">
        <v>67</v>
      </c>
      <c r="P127" s="114">
        <f>Tabela1[[#This Row],[VALOR ANUAL]]/12</f>
        <v>1199.4666666666667</v>
      </c>
      <c r="Q127" s="114">
        <v>14393.6</v>
      </c>
      <c r="R127" s="114">
        <v>14393.6</v>
      </c>
      <c r="S127" s="35" t="s">
        <v>1168</v>
      </c>
      <c r="T127" s="37"/>
      <c r="U127" s="37" t="s">
        <v>287</v>
      </c>
      <c r="V127" s="66" t="s">
        <v>108</v>
      </c>
      <c r="W127" s="51" t="s">
        <v>217</v>
      </c>
      <c r="X127" s="159" t="s">
        <v>1124</v>
      </c>
    </row>
    <row r="128" spans="1:162" ht="33.950000000000003" customHeight="1" x14ac:dyDescent="0.25">
      <c r="A128" s="27" t="s">
        <v>1186</v>
      </c>
      <c r="B128" s="27">
        <v>9482020</v>
      </c>
      <c r="C128" s="65" t="s">
        <v>1187</v>
      </c>
      <c r="D128" s="29" t="s">
        <v>509</v>
      </c>
      <c r="E128" s="28" t="s">
        <v>1188</v>
      </c>
      <c r="F128" s="30" t="s">
        <v>65</v>
      </c>
      <c r="G128" s="47"/>
      <c r="H128" s="39">
        <v>45968</v>
      </c>
      <c r="I128" s="39">
        <v>46332</v>
      </c>
      <c r="J128" s="39" t="s">
        <v>98</v>
      </c>
      <c r="K128" s="45"/>
      <c r="L128" s="36"/>
      <c r="M128" s="39">
        <v>49619</v>
      </c>
      <c r="N128" s="45" t="s">
        <v>148</v>
      </c>
      <c r="O128" s="45" t="s">
        <v>67</v>
      </c>
      <c r="P128" s="114">
        <v>2506</v>
      </c>
      <c r="Q128" s="114">
        <v>30072</v>
      </c>
      <c r="R128" s="114">
        <v>30072</v>
      </c>
      <c r="S128" s="35" t="s">
        <v>232</v>
      </c>
      <c r="T128" s="37"/>
      <c r="U128" s="37" t="s">
        <v>233</v>
      </c>
      <c r="V128" s="66" t="s">
        <v>1189</v>
      </c>
      <c r="W128" s="51" t="s">
        <v>217</v>
      </c>
      <c r="X128" s="159" t="s">
        <v>1124</v>
      </c>
    </row>
    <row r="129" spans="1:162" s="25" customFormat="1" ht="38.1" customHeight="1" x14ac:dyDescent="0.25">
      <c r="A129" s="27" t="s">
        <v>1172</v>
      </c>
      <c r="B129" s="27">
        <v>9481854</v>
      </c>
      <c r="C129" s="65" t="s">
        <v>1171</v>
      </c>
      <c r="D129" s="29" t="s">
        <v>509</v>
      </c>
      <c r="E129" s="28" t="s">
        <v>1173</v>
      </c>
      <c r="F129" s="30" t="s">
        <v>65</v>
      </c>
      <c r="G129" s="47"/>
      <c r="H129" s="39">
        <v>45968</v>
      </c>
      <c r="I129" s="39">
        <v>46332</v>
      </c>
      <c r="J129" s="39" t="s">
        <v>98</v>
      </c>
      <c r="K129" s="45"/>
      <c r="L129" s="36"/>
      <c r="M129" s="39">
        <v>49619</v>
      </c>
      <c r="N129" s="45" t="s">
        <v>148</v>
      </c>
      <c r="O129" s="45" t="s">
        <v>67</v>
      </c>
      <c r="P129" s="144">
        <v>4696.3599999999997</v>
      </c>
      <c r="Q129" s="144">
        <v>56356.3</v>
      </c>
      <c r="R129" s="114">
        <v>56356.3</v>
      </c>
      <c r="S129" s="35" t="s">
        <v>728</v>
      </c>
      <c r="T129" s="37"/>
      <c r="U129" s="37" t="s">
        <v>107</v>
      </c>
      <c r="V129" s="66" t="s">
        <v>1174</v>
      </c>
      <c r="W129" s="51" t="s">
        <v>1124</v>
      </c>
      <c r="X129" s="159" t="s">
        <v>217</v>
      </c>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row>
    <row r="130" spans="1:162" s="25" customFormat="1" ht="36.6" customHeight="1" x14ac:dyDescent="0.25">
      <c r="A130" s="120" t="s">
        <v>1498</v>
      </c>
      <c r="B130" s="120">
        <v>9505669</v>
      </c>
      <c r="C130" s="65" t="s">
        <v>1499</v>
      </c>
      <c r="D130" s="29" t="s">
        <v>509</v>
      </c>
      <c r="E130" s="122" t="s">
        <v>1500</v>
      </c>
      <c r="F130" s="123" t="s">
        <v>65</v>
      </c>
      <c r="G130" s="102"/>
      <c r="H130" s="103">
        <v>46149</v>
      </c>
      <c r="I130" s="103">
        <v>46513</v>
      </c>
      <c r="J130" s="124" t="s">
        <v>65</v>
      </c>
      <c r="K130" s="125"/>
      <c r="L130" s="104"/>
      <c r="M130" s="124">
        <v>46513</v>
      </c>
      <c r="N130" s="125" t="s">
        <v>193</v>
      </c>
      <c r="O130" s="125" t="s">
        <v>396</v>
      </c>
      <c r="P130" s="148">
        <v>5583.33</v>
      </c>
      <c r="Q130" s="144">
        <v>66999.960000000006</v>
      </c>
      <c r="R130" s="126">
        <v>66999.960000000006</v>
      </c>
      <c r="S130" s="35" t="s">
        <v>274</v>
      </c>
      <c r="T130" s="128"/>
      <c r="U130" s="37" t="s">
        <v>438</v>
      </c>
      <c r="V130" s="66" t="s">
        <v>1501</v>
      </c>
      <c r="W130" s="51" t="s">
        <v>217</v>
      </c>
      <c r="X130" s="159" t="s">
        <v>1124</v>
      </c>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row>
    <row r="131" spans="1:162" ht="35.1" customHeight="1" x14ac:dyDescent="0.25">
      <c r="A131" s="27" t="s">
        <v>1619</v>
      </c>
      <c r="B131" s="27">
        <v>9519118</v>
      </c>
      <c r="C131" s="65" t="s">
        <v>1618</v>
      </c>
      <c r="D131" s="29" t="s">
        <v>509</v>
      </c>
      <c r="E131" s="28" t="s">
        <v>1620</v>
      </c>
      <c r="F131" s="30" t="s">
        <v>65</v>
      </c>
      <c r="G131" s="47"/>
      <c r="H131" s="39">
        <v>46234</v>
      </c>
      <c r="I131" s="39">
        <v>46598</v>
      </c>
      <c r="J131" s="32" t="s">
        <v>98</v>
      </c>
      <c r="K131" s="45"/>
      <c r="L131" s="36"/>
      <c r="M131" s="32">
        <v>49886</v>
      </c>
      <c r="N131" s="45" t="s">
        <v>99</v>
      </c>
      <c r="O131" s="45" t="s">
        <v>396</v>
      </c>
      <c r="P131" s="114">
        <v>415.16</v>
      </c>
      <c r="Q131" s="144">
        <v>4982</v>
      </c>
      <c r="R131" s="114">
        <v>4982</v>
      </c>
      <c r="S131" s="35" t="s">
        <v>274</v>
      </c>
      <c r="T131" s="37"/>
      <c r="U131" s="37" t="s">
        <v>438</v>
      </c>
      <c r="V131" s="66" t="s">
        <v>1465</v>
      </c>
      <c r="W131" s="51" t="s">
        <v>1185</v>
      </c>
      <c r="X131" s="159" t="s">
        <v>70</v>
      </c>
    </row>
    <row r="132" spans="1:162" ht="54.6" customHeight="1" x14ac:dyDescent="0.25">
      <c r="A132" s="27" t="s">
        <v>514</v>
      </c>
      <c r="B132" s="27">
        <v>9382504</v>
      </c>
      <c r="C132" s="63" t="s">
        <v>515</v>
      </c>
      <c r="D132" s="29" t="s">
        <v>516</v>
      </c>
      <c r="E132" s="28" t="s">
        <v>517</v>
      </c>
      <c r="F132" s="30" t="s">
        <v>65</v>
      </c>
      <c r="G132" s="30"/>
      <c r="H132" s="32">
        <v>45034</v>
      </c>
      <c r="I132" s="32">
        <v>45399</v>
      </c>
      <c r="J132" s="32" t="s">
        <v>98</v>
      </c>
      <c r="K132" s="31">
        <v>46130</v>
      </c>
      <c r="L132" s="31">
        <v>46494</v>
      </c>
      <c r="M132" s="32">
        <v>46860</v>
      </c>
      <c r="N132" s="33" t="s">
        <v>126</v>
      </c>
      <c r="O132" s="41" t="s">
        <v>396</v>
      </c>
      <c r="P132" s="114">
        <f>R132/12</f>
        <v>34853.286666666667</v>
      </c>
      <c r="Q132" s="114">
        <v>418239.44</v>
      </c>
      <c r="R132" s="114">
        <v>418239.44</v>
      </c>
      <c r="S132" s="35" t="s">
        <v>1319</v>
      </c>
      <c r="T132" s="37"/>
      <c r="U132" s="27" t="s">
        <v>187</v>
      </c>
      <c r="V132" s="42" t="s">
        <v>115</v>
      </c>
      <c r="W132" s="40" t="s">
        <v>70</v>
      </c>
      <c r="X132" s="159" t="s">
        <v>1185</v>
      </c>
    </row>
    <row r="133" spans="1:162" s="25" customFormat="1" ht="74.45" customHeight="1" x14ac:dyDescent="0.25">
      <c r="A133" s="27" t="s">
        <v>1562</v>
      </c>
      <c r="B133" s="27">
        <v>9515144</v>
      </c>
      <c r="C133" s="65" t="s">
        <v>1563</v>
      </c>
      <c r="D133" s="29" t="s">
        <v>1564</v>
      </c>
      <c r="E133" s="28" t="s">
        <v>1565</v>
      </c>
      <c r="F133" s="30" t="s">
        <v>65</v>
      </c>
      <c r="G133" s="47"/>
      <c r="H133" s="39">
        <v>46191</v>
      </c>
      <c r="I133" s="39">
        <v>48016</v>
      </c>
      <c r="J133" s="32" t="s">
        <v>98</v>
      </c>
      <c r="K133" s="36"/>
      <c r="L133" s="36"/>
      <c r="M133" s="32">
        <v>49843</v>
      </c>
      <c r="N133" s="45" t="s">
        <v>105</v>
      </c>
      <c r="O133" s="45" t="s">
        <v>1490</v>
      </c>
      <c r="P133" s="114">
        <v>28731.26</v>
      </c>
      <c r="Q133" s="114">
        <v>344775.2</v>
      </c>
      <c r="R133" s="114">
        <v>1723876</v>
      </c>
      <c r="S133" s="35" t="s">
        <v>449</v>
      </c>
      <c r="T133" s="37"/>
      <c r="U133" s="37" t="s">
        <v>181</v>
      </c>
      <c r="V133" s="66" t="s">
        <v>180</v>
      </c>
      <c r="W133" s="51" t="s">
        <v>1185</v>
      </c>
      <c r="X133" s="159" t="s">
        <v>70</v>
      </c>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row>
    <row r="134" spans="1:162" ht="33.950000000000003" customHeight="1" x14ac:dyDescent="0.25">
      <c r="A134" s="27" t="s">
        <v>1529</v>
      </c>
      <c r="B134" s="27">
        <v>9478828</v>
      </c>
      <c r="C134" s="63" t="s">
        <v>519</v>
      </c>
      <c r="D134" s="29" t="s">
        <v>518</v>
      </c>
      <c r="E134" s="28" t="s">
        <v>520</v>
      </c>
      <c r="F134" s="30" t="s">
        <v>65</v>
      </c>
      <c r="G134" s="30"/>
      <c r="H134" s="32">
        <v>45919</v>
      </c>
      <c r="I134" s="39">
        <v>46283</v>
      </c>
      <c r="J134" s="39" t="s">
        <v>98</v>
      </c>
      <c r="K134" s="31"/>
      <c r="L134" s="31"/>
      <c r="M134" s="39">
        <v>49570</v>
      </c>
      <c r="N134" s="33" t="s">
        <v>91</v>
      </c>
      <c r="O134" s="33" t="s">
        <v>67</v>
      </c>
      <c r="P134" s="113">
        <v>452.2</v>
      </c>
      <c r="Q134" s="113">
        <v>5426.4</v>
      </c>
      <c r="R134" s="113">
        <v>54264</v>
      </c>
      <c r="S134" s="35" t="s">
        <v>120</v>
      </c>
      <c r="T134" s="37"/>
      <c r="U134" s="27" t="s">
        <v>115</v>
      </c>
      <c r="V134" s="40" t="s">
        <v>121</v>
      </c>
      <c r="W134" s="40" t="s">
        <v>1185</v>
      </c>
      <c r="X134" s="44" t="s">
        <v>70</v>
      </c>
    </row>
    <row r="135" spans="1:162" ht="47.1" customHeight="1" x14ac:dyDescent="0.25">
      <c r="A135" s="27" t="s">
        <v>521</v>
      </c>
      <c r="B135" s="27">
        <v>9459025</v>
      </c>
      <c r="C135" s="63" t="s">
        <v>522</v>
      </c>
      <c r="D135" s="29" t="s">
        <v>523</v>
      </c>
      <c r="E135" s="28" t="s">
        <v>524</v>
      </c>
      <c r="F135" s="30" t="s">
        <v>65</v>
      </c>
      <c r="G135" s="30"/>
      <c r="H135" s="32">
        <v>45751</v>
      </c>
      <c r="I135" s="39">
        <v>46480</v>
      </c>
      <c r="J135" s="39" t="s">
        <v>65</v>
      </c>
      <c r="K135" s="31"/>
      <c r="L135" s="31"/>
      <c r="M135" s="39">
        <v>46480</v>
      </c>
      <c r="N135" s="33" t="s">
        <v>126</v>
      </c>
      <c r="O135" s="33" t="s">
        <v>396</v>
      </c>
      <c r="P135" s="114">
        <v>29934.21</v>
      </c>
      <c r="Q135" s="114">
        <v>359210.53</v>
      </c>
      <c r="R135" s="114">
        <v>718421.06</v>
      </c>
      <c r="S135" s="35" t="s">
        <v>88</v>
      </c>
      <c r="T135" s="37"/>
      <c r="U135" s="27" t="s">
        <v>533</v>
      </c>
      <c r="V135" s="40" t="s">
        <v>68</v>
      </c>
      <c r="W135" s="44" t="s">
        <v>217</v>
      </c>
      <c r="X135" s="44" t="s">
        <v>1124</v>
      </c>
    </row>
    <row r="136" spans="1:162" ht="51" customHeight="1" x14ac:dyDescent="0.25">
      <c r="A136" s="27" t="s">
        <v>527</v>
      </c>
      <c r="B136" s="27">
        <v>9405875</v>
      </c>
      <c r="C136" s="63" t="s">
        <v>528</v>
      </c>
      <c r="D136" s="29" t="s">
        <v>529</v>
      </c>
      <c r="E136" s="28" t="s">
        <v>530</v>
      </c>
      <c r="F136" s="30" t="s">
        <v>65</v>
      </c>
      <c r="G136" s="30"/>
      <c r="H136" s="32">
        <v>45282</v>
      </c>
      <c r="I136" s="32">
        <v>45647</v>
      </c>
      <c r="J136" s="32" t="s">
        <v>98</v>
      </c>
      <c r="K136" s="31">
        <v>46013</v>
      </c>
      <c r="L136" s="31">
        <v>46377</v>
      </c>
      <c r="M136" s="32">
        <v>47108</v>
      </c>
      <c r="N136" s="33" t="s">
        <v>101</v>
      </c>
      <c r="O136" s="33" t="s">
        <v>67</v>
      </c>
      <c r="P136" s="114">
        <f>Tabela1[[#This Row],[VALOR TOTAL]]/12</f>
        <v>13045</v>
      </c>
      <c r="Q136" s="114">
        <v>156540</v>
      </c>
      <c r="R136" s="114">
        <v>156540</v>
      </c>
      <c r="S136" s="35" t="s">
        <v>531</v>
      </c>
      <c r="T136" s="37"/>
      <c r="U136" s="27" t="s">
        <v>156</v>
      </c>
      <c r="V136" s="42" t="s">
        <v>116</v>
      </c>
      <c r="W136" s="40" t="s">
        <v>70</v>
      </c>
      <c r="X136" s="159" t="s">
        <v>1185</v>
      </c>
    </row>
    <row r="137" spans="1:162" ht="54.95" customHeight="1" x14ac:dyDescent="0.25">
      <c r="A137" s="27" t="s">
        <v>1260</v>
      </c>
      <c r="B137" s="27">
        <v>9486623</v>
      </c>
      <c r="C137" s="65" t="s">
        <v>1356</v>
      </c>
      <c r="D137" s="29" t="s">
        <v>1261</v>
      </c>
      <c r="E137" s="28" t="s">
        <v>1262</v>
      </c>
      <c r="F137" s="30" t="s">
        <v>65</v>
      </c>
      <c r="G137" s="47"/>
      <c r="H137" s="39">
        <v>45994</v>
      </c>
      <c r="I137" s="39"/>
      <c r="J137" s="39"/>
      <c r="K137" s="36"/>
      <c r="L137" s="36"/>
      <c r="M137" s="165" t="s">
        <v>360</v>
      </c>
      <c r="N137" s="45"/>
      <c r="O137" s="45"/>
      <c r="P137" s="114"/>
      <c r="Q137" s="114"/>
      <c r="R137" s="114">
        <v>163784.88</v>
      </c>
      <c r="S137" s="35" t="s">
        <v>397</v>
      </c>
      <c r="T137" s="37"/>
      <c r="U137" s="37" t="s">
        <v>398</v>
      </c>
      <c r="V137" s="66" t="s">
        <v>399</v>
      </c>
      <c r="W137" s="51" t="s">
        <v>70</v>
      </c>
      <c r="X137" s="44" t="s">
        <v>1185</v>
      </c>
    </row>
    <row r="138" spans="1:162" ht="47.45" customHeight="1" x14ac:dyDescent="0.25">
      <c r="A138" s="27" t="s">
        <v>534</v>
      </c>
      <c r="B138" s="27">
        <v>9342132</v>
      </c>
      <c r="C138" s="63" t="s">
        <v>535</v>
      </c>
      <c r="D138" s="29" t="s">
        <v>536</v>
      </c>
      <c r="E138" s="28" t="s">
        <v>537</v>
      </c>
      <c r="F138" s="30" t="s">
        <v>65</v>
      </c>
      <c r="G138" s="30"/>
      <c r="H138" s="32">
        <v>44743</v>
      </c>
      <c r="I138" s="32">
        <v>45107</v>
      </c>
      <c r="J138" s="32" t="s">
        <v>98</v>
      </c>
      <c r="K138" s="31">
        <v>46204</v>
      </c>
      <c r="L138" s="31">
        <v>46568</v>
      </c>
      <c r="M138" s="32">
        <v>46568</v>
      </c>
      <c r="N138" s="162" t="s">
        <v>105</v>
      </c>
      <c r="O138" s="33" t="s">
        <v>396</v>
      </c>
      <c r="P138" s="113">
        <v>2827.55</v>
      </c>
      <c r="Q138" s="113">
        <v>33930.620000000003</v>
      </c>
      <c r="R138" s="113">
        <v>33930.620000000003</v>
      </c>
      <c r="S138" s="35" t="s">
        <v>1317</v>
      </c>
      <c r="T138" s="37"/>
      <c r="U138" s="27" t="s">
        <v>538</v>
      </c>
      <c r="V138" s="42" t="s">
        <v>374</v>
      </c>
      <c r="W138" s="70" t="s">
        <v>1185</v>
      </c>
      <c r="X138" s="72" t="s">
        <v>70</v>
      </c>
    </row>
    <row r="139" spans="1:162" ht="51.6" customHeight="1" x14ac:dyDescent="0.25">
      <c r="A139" s="27" t="s">
        <v>539</v>
      </c>
      <c r="B139" s="27">
        <v>9440192</v>
      </c>
      <c r="C139" s="63" t="s">
        <v>540</v>
      </c>
      <c r="D139" s="29" t="s">
        <v>536</v>
      </c>
      <c r="E139" s="28" t="s">
        <v>541</v>
      </c>
      <c r="F139" s="30" t="s">
        <v>65</v>
      </c>
      <c r="G139" s="30"/>
      <c r="H139" s="32">
        <v>45579</v>
      </c>
      <c r="I139" s="32">
        <v>45943</v>
      </c>
      <c r="J139" s="32" t="s">
        <v>98</v>
      </c>
      <c r="K139" s="33">
        <v>45944</v>
      </c>
      <c r="L139" s="31">
        <v>46308</v>
      </c>
      <c r="M139" s="32">
        <v>49230</v>
      </c>
      <c r="N139" s="33" t="s">
        <v>83</v>
      </c>
      <c r="O139" s="33" t="s">
        <v>67</v>
      </c>
      <c r="P139" s="114">
        <v>6399.64</v>
      </c>
      <c r="Q139" s="114">
        <v>76795.69</v>
      </c>
      <c r="R139" s="114">
        <v>76795.69</v>
      </c>
      <c r="S139" s="35" t="s">
        <v>155</v>
      </c>
      <c r="T139" s="37"/>
      <c r="U139" s="27" t="s">
        <v>156</v>
      </c>
      <c r="V139" s="40" t="s">
        <v>115</v>
      </c>
      <c r="W139" s="40" t="s">
        <v>217</v>
      </c>
      <c r="X139" s="159" t="s">
        <v>1124</v>
      </c>
    </row>
    <row r="140" spans="1:162" s="25" customFormat="1" ht="33.950000000000003" customHeight="1" x14ac:dyDescent="0.25">
      <c r="A140" s="27" t="s">
        <v>542</v>
      </c>
      <c r="B140" s="27">
        <v>9478223</v>
      </c>
      <c r="C140" s="63" t="s">
        <v>543</v>
      </c>
      <c r="D140" s="29" t="s">
        <v>536</v>
      </c>
      <c r="E140" s="28" t="s">
        <v>544</v>
      </c>
      <c r="F140" s="30" t="s">
        <v>65</v>
      </c>
      <c r="G140" s="30"/>
      <c r="H140" s="32">
        <v>45909</v>
      </c>
      <c r="I140" s="39">
        <v>46273</v>
      </c>
      <c r="J140" s="39" t="s">
        <v>98</v>
      </c>
      <c r="K140" s="33"/>
      <c r="L140" s="33"/>
      <c r="M140" s="39">
        <v>49560</v>
      </c>
      <c r="N140" s="33" t="s">
        <v>91</v>
      </c>
      <c r="O140" s="33" t="s">
        <v>67</v>
      </c>
      <c r="P140" s="114">
        <f>Tabela1[[#This Row],[VALOR TOTAL]]/12</f>
        <v>1332.3333333333333</v>
      </c>
      <c r="Q140" s="114">
        <v>15988</v>
      </c>
      <c r="R140" s="114">
        <v>15988</v>
      </c>
      <c r="S140" s="35" t="s">
        <v>155</v>
      </c>
      <c r="T140" s="37"/>
      <c r="U140" s="27" t="s">
        <v>192</v>
      </c>
      <c r="V140" s="40" t="s">
        <v>191</v>
      </c>
      <c r="W140" s="40" t="s">
        <v>70</v>
      </c>
      <c r="X140" s="159" t="s">
        <v>1185</v>
      </c>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row>
    <row r="141" spans="1:162" ht="29.1" customHeight="1" x14ac:dyDescent="0.25">
      <c r="A141" s="27" t="s">
        <v>546</v>
      </c>
      <c r="B141" s="27">
        <v>9317724</v>
      </c>
      <c r="C141" s="63" t="s">
        <v>547</v>
      </c>
      <c r="D141" s="29" t="s">
        <v>548</v>
      </c>
      <c r="E141" s="28" t="s">
        <v>549</v>
      </c>
      <c r="F141" s="30" t="s">
        <v>65</v>
      </c>
      <c r="G141" s="30"/>
      <c r="H141" s="32">
        <v>44554</v>
      </c>
      <c r="I141" s="32">
        <v>44918</v>
      </c>
      <c r="J141" s="32" t="s">
        <v>98</v>
      </c>
      <c r="K141" s="31">
        <v>46015</v>
      </c>
      <c r="L141" s="31">
        <v>46379</v>
      </c>
      <c r="M141" s="32">
        <v>46379</v>
      </c>
      <c r="N141" s="33" t="s">
        <v>101</v>
      </c>
      <c r="O141" s="33" t="s">
        <v>67</v>
      </c>
      <c r="P141" s="114">
        <f t="shared" ref="P141" si="3">R141/12</f>
        <v>84635.590833333335</v>
      </c>
      <c r="Q141" s="114">
        <v>1015627.08</v>
      </c>
      <c r="R141" s="114">
        <v>1015627.09</v>
      </c>
      <c r="S141" s="35" t="s">
        <v>550</v>
      </c>
      <c r="T141" s="37"/>
      <c r="U141" s="27" t="s">
        <v>415</v>
      </c>
      <c r="V141" s="42" t="s">
        <v>414</v>
      </c>
      <c r="W141" s="40" t="s">
        <v>217</v>
      </c>
      <c r="X141" s="159" t="s">
        <v>1124</v>
      </c>
    </row>
    <row r="142" spans="1:162" ht="25.5" customHeight="1" x14ac:dyDescent="0.25">
      <c r="A142" s="120" t="s">
        <v>1544</v>
      </c>
      <c r="B142" s="120">
        <v>9508309</v>
      </c>
      <c r="C142" s="121" t="s">
        <v>1545</v>
      </c>
      <c r="D142" s="166" t="s">
        <v>1543</v>
      </c>
      <c r="E142" s="122" t="s">
        <v>1546</v>
      </c>
      <c r="F142" s="123" t="s">
        <v>65</v>
      </c>
      <c r="G142" s="102"/>
      <c r="H142" s="103">
        <v>46167</v>
      </c>
      <c r="I142" s="103">
        <v>46350</v>
      </c>
      <c r="J142" s="124" t="s">
        <v>65</v>
      </c>
      <c r="K142" s="104"/>
      <c r="L142" s="104"/>
      <c r="M142" s="124">
        <v>46350</v>
      </c>
      <c r="N142" s="125" t="s">
        <v>148</v>
      </c>
      <c r="O142" s="125" t="s">
        <v>67</v>
      </c>
      <c r="P142" s="148">
        <v>5998</v>
      </c>
      <c r="Q142" s="114">
        <v>35988</v>
      </c>
      <c r="R142" s="126">
        <v>35988</v>
      </c>
      <c r="S142" s="35" t="s">
        <v>155</v>
      </c>
      <c r="T142" s="128"/>
      <c r="U142" s="37" t="s">
        <v>1523</v>
      </c>
      <c r="V142" s="66" t="s">
        <v>1547</v>
      </c>
      <c r="W142" s="51" t="s">
        <v>1124</v>
      </c>
      <c r="X142" s="159" t="s">
        <v>217</v>
      </c>
    </row>
    <row r="143" spans="1:162" ht="39.6" customHeight="1" x14ac:dyDescent="0.25">
      <c r="A143" s="27" t="s">
        <v>551</v>
      </c>
      <c r="B143" s="27">
        <v>9439795</v>
      </c>
      <c r="C143" s="63" t="s">
        <v>552</v>
      </c>
      <c r="D143" s="29" t="s">
        <v>553</v>
      </c>
      <c r="E143" s="28" t="s">
        <v>554</v>
      </c>
      <c r="F143" s="30" t="s">
        <v>65</v>
      </c>
      <c r="G143" s="30"/>
      <c r="H143" s="32">
        <v>45566</v>
      </c>
      <c r="I143" s="32">
        <v>45930</v>
      </c>
      <c r="J143" s="32" t="s">
        <v>98</v>
      </c>
      <c r="K143" s="33">
        <v>45931</v>
      </c>
      <c r="L143" s="31">
        <v>46295</v>
      </c>
      <c r="M143" s="32">
        <v>49217</v>
      </c>
      <c r="N143" s="45" t="s">
        <v>91</v>
      </c>
      <c r="O143" s="45" t="s">
        <v>67</v>
      </c>
      <c r="P143" s="114">
        <f>Tabela1[[#This Row],[VALOR TOTAL]]/12</f>
        <v>14995.307500000001</v>
      </c>
      <c r="Q143" s="114">
        <v>179943.69</v>
      </c>
      <c r="R143" s="114">
        <v>179943.69</v>
      </c>
      <c r="S143" s="35" t="s">
        <v>555</v>
      </c>
      <c r="T143" s="37"/>
      <c r="U143" s="27" t="s">
        <v>184</v>
      </c>
      <c r="V143" s="42" t="s">
        <v>156</v>
      </c>
      <c r="W143" s="40" t="s">
        <v>70</v>
      </c>
      <c r="X143" s="159" t="s">
        <v>1185</v>
      </c>
    </row>
    <row r="144" spans="1:162" ht="48.95" customHeight="1" x14ac:dyDescent="0.25">
      <c r="A144" s="27" t="s">
        <v>556</v>
      </c>
      <c r="B144" s="27">
        <v>9468714</v>
      </c>
      <c r="C144" s="63" t="s">
        <v>557</v>
      </c>
      <c r="D144" s="29" t="s">
        <v>558</v>
      </c>
      <c r="E144" s="28" t="s">
        <v>559</v>
      </c>
      <c r="F144" s="30" t="s">
        <v>65</v>
      </c>
      <c r="G144" s="30"/>
      <c r="H144" s="32">
        <v>45811</v>
      </c>
      <c r="I144" s="39">
        <v>46175</v>
      </c>
      <c r="J144" s="39" t="s">
        <v>98</v>
      </c>
      <c r="K144" s="33">
        <v>46176</v>
      </c>
      <c r="L144" s="31">
        <v>46540</v>
      </c>
      <c r="M144" s="39">
        <v>49462</v>
      </c>
      <c r="N144" s="33" t="s">
        <v>105</v>
      </c>
      <c r="O144" s="33" t="s">
        <v>396</v>
      </c>
      <c r="P144" s="113">
        <v>648.30999999999995</v>
      </c>
      <c r="Q144" s="113">
        <v>7779.83</v>
      </c>
      <c r="R144" s="113">
        <v>7779.83</v>
      </c>
      <c r="S144" s="35" t="s">
        <v>155</v>
      </c>
      <c r="T144" s="37"/>
      <c r="U144" s="27" t="s">
        <v>187</v>
      </c>
      <c r="V144" s="40" t="s">
        <v>115</v>
      </c>
      <c r="W144" s="40" t="s">
        <v>1185</v>
      </c>
      <c r="X144" s="159" t="s">
        <v>70</v>
      </c>
    </row>
    <row r="145" spans="1:162" s="25" customFormat="1" ht="27.95" customHeight="1" x14ac:dyDescent="0.25">
      <c r="A145" s="27" t="s">
        <v>1480</v>
      </c>
      <c r="B145" s="27">
        <v>9503552</v>
      </c>
      <c r="C145" s="65" t="s">
        <v>1479</v>
      </c>
      <c r="D145" s="29" t="s">
        <v>1478</v>
      </c>
      <c r="E145" s="28" t="s">
        <v>1481</v>
      </c>
      <c r="F145" s="30" t="s">
        <v>65</v>
      </c>
      <c r="G145" s="47"/>
      <c r="H145" s="39">
        <v>46137</v>
      </c>
      <c r="I145" s="39">
        <v>46501</v>
      </c>
      <c r="J145" s="32" t="s">
        <v>98</v>
      </c>
      <c r="K145" s="45"/>
      <c r="L145" s="36"/>
      <c r="M145" s="32">
        <v>49789</v>
      </c>
      <c r="N145" s="45" t="s">
        <v>126</v>
      </c>
      <c r="O145" s="45" t="s">
        <v>396</v>
      </c>
      <c r="P145" s="116">
        <v>14471.45</v>
      </c>
      <c r="Q145" s="113">
        <v>173657.43</v>
      </c>
      <c r="R145" s="113">
        <v>173657.43</v>
      </c>
      <c r="S145" s="35" t="s">
        <v>120</v>
      </c>
      <c r="T145" s="37"/>
      <c r="U145" s="37" t="s">
        <v>1458</v>
      </c>
      <c r="V145" s="66" t="s">
        <v>1178</v>
      </c>
      <c r="W145" s="51" t="s">
        <v>1185</v>
      </c>
      <c r="X145" s="159" t="s">
        <v>70</v>
      </c>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row>
    <row r="146" spans="1:162" ht="50.45" customHeight="1" x14ac:dyDescent="0.25">
      <c r="A146" s="27" t="s">
        <v>560</v>
      </c>
      <c r="B146" s="27">
        <v>9440832</v>
      </c>
      <c r="C146" s="63" t="s">
        <v>561</v>
      </c>
      <c r="D146" s="29" t="s">
        <v>562</v>
      </c>
      <c r="E146" s="28" t="s">
        <v>563</v>
      </c>
      <c r="F146" s="30" t="s">
        <v>65</v>
      </c>
      <c r="G146" s="30"/>
      <c r="H146" s="32">
        <v>45590</v>
      </c>
      <c r="I146" s="32" t="s">
        <v>1428</v>
      </c>
      <c r="J146" s="32" t="s">
        <v>1429</v>
      </c>
      <c r="K146" s="33">
        <v>45955</v>
      </c>
      <c r="L146" s="31">
        <v>46319</v>
      </c>
      <c r="M146" s="32" t="s">
        <v>1430</v>
      </c>
      <c r="N146" s="33" t="s">
        <v>564</v>
      </c>
      <c r="O146" s="33" t="s">
        <v>67</v>
      </c>
      <c r="P146" s="114">
        <v>19317.830000000002</v>
      </c>
      <c r="Q146" s="114">
        <v>231814</v>
      </c>
      <c r="R146" s="114">
        <v>231814</v>
      </c>
      <c r="S146" s="35" t="s">
        <v>565</v>
      </c>
      <c r="T146" s="37"/>
      <c r="U146" s="27" t="s">
        <v>566</v>
      </c>
      <c r="V146" s="40" t="s">
        <v>567</v>
      </c>
      <c r="W146" s="40" t="s">
        <v>217</v>
      </c>
      <c r="X146" s="159" t="s">
        <v>1124</v>
      </c>
    </row>
    <row r="147" spans="1:162" ht="33.6" customHeight="1" x14ac:dyDescent="0.25">
      <c r="A147" s="27" t="s">
        <v>568</v>
      </c>
      <c r="B147" s="27">
        <v>9291832</v>
      </c>
      <c r="C147" s="63" t="s">
        <v>569</v>
      </c>
      <c r="D147" s="29" t="s">
        <v>570</v>
      </c>
      <c r="E147" s="28" t="s">
        <v>571</v>
      </c>
      <c r="F147" s="30" t="s">
        <v>65</v>
      </c>
      <c r="G147" s="47"/>
      <c r="H147" s="39">
        <v>44461</v>
      </c>
      <c r="I147" s="39">
        <v>44825</v>
      </c>
      <c r="J147" s="39" t="s">
        <v>98</v>
      </c>
      <c r="K147" s="36">
        <v>45922</v>
      </c>
      <c r="L147" s="36">
        <v>46286</v>
      </c>
      <c r="M147" s="39">
        <v>46286</v>
      </c>
      <c r="N147" s="45" t="s">
        <v>91</v>
      </c>
      <c r="O147" s="45" t="s">
        <v>67</v>
      </c>
      <c r="P147" s="114">
        <f>Tabela1[[#This Row],[VALOR TOTAL]]/12</f>
        <v>2003316.25</v>
      </c>
      <c r="Q147" s="114">
        <v>24039795</v>
      </c>
      <c r="R147" s="114">
        <v>24039795</v>
      </c>
      <c r="S147" s="35" t="s">
        <v>145</v>
      </c>
      <c r="T147" s="37"/>
      <c r="U147" s="27" t="s">
        <v>128</v>
      </c>
      <c r="V147" s="42" t="s">
        <v>1330</v>
      </c>
      <c r="W147" s="40" t="s">
        <v>70</v>
      </c>
      <c r="X147" s="159" t="s">
        <v>1185</v>
      </c>
    </row>
    <row r="148" spans="1:162" ht="34.5" customHeight="1" x14ac:dyDescent="0.25">
      <c r="A148" s="27" t="s">
        <v>572</v>
      </c>
      <c r="B148" s="27">
        <v>9437075</v>
      </c>
      <c r="C148" s="63" t="s">
        <v>573</v>
      </c>
      <c r="D148" s="29" t="s">
        <v>570</v>
      </c>
      <c r="E148" s="28" t="s">
        <v>574</v>
      </c>
      <c r="F148" s="30" t="s">
        <v>65</v>
      </c>
      <c r="G148" s="30"/>
      <c r="H148" s="32">
        <v>45534</v>
      </c>
      <c r="I148" s="32">
        <v>46628</v>
      </c>
      <c r="J148" s="32" t="s">
        <v>98</v>
      </c>
      <c r="K148" s="33"/>
      <c r="L148" s="31"/>
      <c r="M148" s="32">
        <v>47724</v>
      </c>
      <c r="N148" s="33" t="s">
        <v>186</v>
      </c>
      <c r="O148" s="33" t="s">
        <v>396</v>
      </c>
      <c r="P148" s="114">
        <f>Tabela1[[#This Row],[VALOR ANUAL]]/12</f>
        <v>14751</v>
      </c>
      <c r="Q148" s="114">
        <f>Tabela1[[#This Row],[VALOR TOTAL]]/3</f>
        <v>177012</v>
      </c>
      <c r="R148" s="114">
        <v>531036</v>
      </c>
      <c r="S148" s="35" t="s">
        <v>232</v>
      </c>
      <c r="T148" s="37"/>
      <c r="U148" s="27" t="s">
        <v>334</v>
      </c>
      <c r="V148" s="42" t="s">
        <v>147</v>
      </c>
      <c r="W148" s="40" t="s">
        <v>217</v>
      </c>
      <c r="X148" s="159" t="s">
        <v>1124</v>
      </c>
    </row>
    <row r="149" spans="1:162" ht="36.75" customHeight="1" x14ac:dyDescent="0.25">
      <c r="A149" s="27" t="s">
        <v>575</v>
      </c>
      <c r="B149" s="27">
        <v>9454469</v>
      </c>
      <c r="C149" s="63" t="s">
        <v>576</v>
      </c>
      <c r="D149" s="29" t="s">
        <v>570</v>
      </c>
      <c r="E149" s="28" t="s">
        <v>577</v>
      </c>
      <c r="F149" s="30" t="s">
        <v>65</v>
      </c>
      <c r="G149" s="30"/>
      <c r="H149" s="32">
        <v>45727</v>
      </c>
      <c r="I149" s="39">
        <v>46091</v>
      </c>
      <c r="J149" s="39" t="s">
        <v>98</v>
      </c>
      <c r="K149" s="33">
        <v>46092</v>
      </c>
      <c r="L149" s="31">
        <v>46456</v>
      </c>
      <c r="M149" s="39">
        <v>49378</v>
      </c>
      <c r="N149" s="33" t="s">
        <v>106</v>
      </c>
      <c r="O149" s="33" t="s">
        <v>396</v>
      </c>
      <c r="P149" s="144">
        <v>5466.79</v>
      </c>
      <c r="Q149" s="144">
        <v>65601.429999999993</v>
      </c>
      <c r="R149" s="114">
        <v>65601.429999999993</v>
      </c>
      <c r="S149" s="35" t="s">
        <v>232</v>
      </c>
      <c r="T149" s="37"/>
      <c r="U149" s="27" t="s">
        <v>233</v>
      </c>
      <c r="V149" s="40" t="s">
        <v>237</v>
      </c>
      <c r="W149" s="40" t="s">
        <v>1124</v>
      </c>
      <c r="X149" s="159" t="s">
        <v>217</v>
      </c>
    </row>
    <row r="150" spans="1:162" s="25" customFormat="1" ht="66.95" customHeight="1" x14ac:dyDescent="0.25">
      <c r="A150" s="27" t="s">
        <v>578</v>
      </c>
      <c r="B150" s="27">
        <v>9472931</v>
      </c>
      <c r="C150" s="63" t="s">
        <v>579</v>
      </c>
      <c r="D150" s="29" t="s">
        <v>570</v>
      </c>
      <c r="E150" s="87" t="s">
        <v>1389</v>
      </c>
      <c r="F150" s="30" t="s">
        <v>65</v>
      </c>
      <c r="G150" s="30"/>
      <c r="H150" s="32">
        <v>45866</v>
      </c>
      <c r="I150" s="39">
        <v>46230</v>
      </c>
      <c r="J150" s="39" t="s">
        <v>98</v>
      </c>
      <c r="K150" s="33">
        <v>46231</v>
      </c>
      <c r="L150" s="31">
        <v>46595</v>
      </c>
      <c r="M150" s="39">
        <v>49517</v>
      </c>
      <c r="N150" s="33" t="s">
        <v>99</v>
      </c>
      <c r="O150" s="33" t="s">
        <v>396</v>
      </c>
      <c r="P150" s="113">
        <v>130122.5</v>
      </c>
      <c r="Q150" s="113">
        <v>1561470</v>
      </c>
      <c r="R150" s="113">
        <v>1561470</v>
      </c>
      <c r="S150" s="35" t="s">
        <v>145</v>
      </c>
      <c r="T150" s="37"/>
      <c r="U150" s="27" t="s">
        <v>580</v>
      </c>
      <c r="V150" s="40" t="s">
        <v>379</v>
      </c>
      <c r="W150" s="40" t="s">
        <v>1185</v>
      </c>
      <c r="X150" s="159" t="s">
        <v>70</v>
      </c>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row>
    <row r="151" spans="1:162" ht="34.5" customHeight="1" x14ac:dyDescent="0.25">
      <c r="A151" s="27" t="s">
        <v>1114</v>
      </c>
      <c r="B151" s="27">
        <v>9480390</v>
      </c>
      <c r="C151" s="65" t="s">
        <v>1115</v>
      </c>
      <c r="D151" s="29" t="s">
        <v>570</v>
      </c>
      <c r="E151" s="28" t="s">
        <v>1116</v>
      </c>
      <c r="F151" s="30" t="s">
        <v>65</v>
      </c>
      <c r="G151" s="47"/>
      <c r="H151" s="39">
        <v>45939</v>
      </c>
      <c r="I151" s="39">
        <v>46303</v>
      </c>
      <c r="J151" s="39" t="s">
        <v>65</v>
      </c>
      <c r="K151" s="45"/>
      <c r="L151" s="36"/>
      <c r="M151" s="39">
        <v>46303</v>
      </c>
      <c r="N151" s="45" t="s">
        <v>83</v>
      </c>
      <c r="O151" s="45" t="s">
        <v>67</v>
      </c>
      <c r="P151" s="114">
        <f>Tabela1[[#This Row],[VALOR TOTAL]]/12</f>
        <v>327573.64999999997</v>
      </c>
      <c r="Q151" s="114">
        <v>3930883.8</v>
      </c>
      <c r="R151" s="114">
        <v>3930883.8</v>
      </c>
      <c r="S151" s="35" t="s">
        <v>155</v>
      </c>
      <c r="T151" s="37"/>
      <c r="U151" s="37" t="s">
        <v>1387</v>
      </c>
      <c r="V151" s="66" t="s">
        <v>128</v>
      </c>
      <c r="W151" s="40" t="s">
        <v>70</v>
      </c>
      <c r="X151" s="159" t="s">
        <v>1185</v>
      </c>
    </row>
    <row r="152" spans="1:162" ht="35.1" customHeight="1" x14ac:dyDescent="0.25">
      <c r="A152" s="27" t="s">
        <v>1203</v>
      </c>
      <c r="B152" s="27">
        <v>9483051</v>
      </c>
      <c r="C152" s="65" t="s">
        <v>1439</v>
      </c>
      <c r="D152" s="29" t="s">
        <v>570</v>
      </c>
      <c r="E152" s="28" t="s">
        <v>1204</v>
      </c>
      <c r="F152" s="30" t="s">
        <v>65</v>
      </c>
      <c r="G152" s="47"/>
      <c r="H152" s="39">
        <v>45973</v>
      </c>
      <c r="I152" s="39">
        <v>46337</v>
      </c>
      <c r="J152" s="39" t="s">
        <v>98</v>
      </c>
      <c r="K152" s="45"/>
      <c r="L152" s="36"/>
      <c r="M152" s="39">
        <v>49624</v>
      </c>
      <c r="N152" s="45" t="s">
        <v>148</v>
      </c>
      <c r="O152" s="45" t="s">
        <v>67</v>
      </c>
      <c r="P152" s="114">
        <v>3215</v>
      </c>
      <c r="Q152" s="114">
        <v>38580</v>
      </c>
      <c r="R152" s="114">
        <v>38580</v>
      </c>
      <c r="S152" s="35" t="s">
        <v>232</v>
      </c>
      <c r="T152" s="37"/>
      <c r="U152" s="37" t="s">
        <v>233</v>
      </c>
      <c r="V152" s="66" t="s">
        <v>1189</v>
      </c>
      <c r="W152" s="51" t="s">
        <v>217</v>
      </c>
      <c r="X152" s="159" t="s">
        <v>1124</v>
      </c>
    </row>
    <row r="153" spans="1:162" ht="69.95" customHeight="1" x14ac:dyDescent="0.25">
      <c r="A153" s="27" t="s">
        <v>1450</v>
      </c>
      <c r="B153" s="27">
        <v>9501527</v>
      </c>
      <c r="C153" s="65" t="s">
        <v>1451</v>
      </c>
      <c r="D153" s="29" t="s">
        <v>570</v>
      </c>
      <c r="E153" s="28" t="s">
        <v>1452</v>
      </c>
      <c r="F153" s="30" t="s">
        <v>65</v>
      </c>
      <c r="G153" s="47"/>
      <c r="H153" s="39">
        <v>46122</v>
      </c>
      <c r="I153" s="39">
        <v>46486</v>
      </c>
      <c r="J153" s="32" t="s">
        <v>98</v>
      </c>
      <c r="K153" s="45"/>
      <c r="L153" s="36"/>
      <c r="M153" s="32">
        <v>49774</v>
      </c>
      <c r="N153" s="45" t="s">
        <v>126</v>
      </c>
      <c r="O153" s="45" t="s">
        <v>396</v>
      </c>
      <c r="P153" s="148">
        <v>90840</v>
      </c>
      <c r="Q153" s="114">
        <v>1090080</v>
      </c>
      <c r="R153" s="114">
        <v>1090080</v>
      </c>
      <c r="S153" s="35" t="s">
        <v>286</v>
      </c>
      <c r="T153" s="37"/>
      <c r="U153" s="37" t="s">
        <v>1453</v>
      </c>
      <c r="V153" s="66" t="s">
        <v>287</v>
      </c>
      <c r="W153" s="51" t="s">
        <v>70</v>
      </c>
      <c r="X153" s="159" t="s">
        <v>1185</v>
      </c>
    </row>
    <row r="154" spans="1:162" ht="39.6" customHeight="1" x14ac:dyDescent="0.25">
      <c r="A154" s="180" t="s">
        <v>1598</v>
      </c>
      <c r="B154" s="27">
        <v>9511665</v>
      </c>
      <c r="C154" s="65" t="s">
        <v>1566</v>
      </c>
      <c r="D154" s="29" t="s">
        <v>570</v>
      </c>
      <c r="E154" s="28" t="s">
        <v>1567</v>
      </c>
      <c r="F154" s="30" t="s">
        <v>65</v>
      </c>
      <c r="G154" s="47"/>
      <c r="H154" s="39">
        <v>46171</v>
      </c>
      <c r="I154" s="39">
        <v>46535</v>
      </c>
      <c r="J154" s="32" t="s">
        <v>98</v>
      </c>
      <c r="K154" s="45"/>
      <c r="L154" s="36"/>
      <c r="M154" s="32">
        <v>49823</v>
      </c>
      <c r="N154" s="45" t="s">
        <v>193</v>
      </c>
      <c r="O154" s="45" t="s">
        <v>396</v>
      </c>
      <c r="P154" s="114">
        <v>2589811.56</v>
      </c>
      <c r="Q154" s="114">
        <v>31077738.800000001</v>
      </c>
      <c r="R154" s="114">
        <v>31077738.800000001</v>
      </c>
      <c r="S154" s="35" t="s">
        <v>145</v>
      </c>
      <c r="T154" s="37"/>
      <c r="U154" s="37" t="s">
        <v>334</v>
      </c>
      <c r="V154" s="66" t="s">
        <v>146</v>
      </c>
      <c r="W154" s="51" t="s">
        <v>1124</v>
      </c>
      <c r="X154" s="159" t="s">
        <v>217</v>
      </c>
    </row>
    <row r="155" spans="1:162" ht="27.6" customHeight="1" x14ac:dyDescent="0.25">
      <c r="A155" s="27" t="s">
        <v>581</v>
      </c>
      <c r="B155" s="27">
        <v>9379422</v>
      </c>
      <c r="C155" s="63" t="s">
        <v>582</v>
      </c>
      <c r="D155" s="29" t="s">
        <v>583</v>
      </c>
      <c r="E155" s="28" t="s">
        <v>584</v>
      </c>
      <c r="F155" s="30" t="s">
        <v>65</v>
      </c>
      <c r="G155" s="30"/>
      <c r="H155" s="32">
        <v>45014</v>
      </c>
      <c r="I155" s="32">
        <v>45379</v>
      </c>
      <c r="J155" s="32" t="s">
        <v>98</v>
      </c>
      <c r="K155" s="31">
        <v>46110</v>
      </c>
      <c r="L155" s="31">
        <v>46474</v>
      </c>
      <c r="M155" s="32">
        <v>46840</v>
      </c>
      <c r="N155" s="33" t="s">
        <v>106</v>
      </c>
      <c r="O155" s="33" t="s">
        <v>396</v>
      </c>
      <c r="P155" s="113">
        <v>185859.37</v>
      </c>
      <c r="Q155" s="113">
        <v>2230312.5</v>
      </c>
      <c r="R155" s="113">
        <v>2230312.5</v>
      </c>
      <c r="S155" s="35" t="s">
        <v>145</v>
      </c>
      <c r="T155" s="37"/>
      <c r="U155" s="27" t="s">
        <v>147</v>
      </c>
      <c r="V155" s="42" t="s">
        <v>379</v>
      </c>
      <c r="W155" s="40" t="s">
        <v>1185</v>
      </c>
      <c r="X155" s="44" t="s">
        <v>70</v>
      </c>
    </row>
    <row r="156" spans="1:162" ht="41.45" customHeight="1" x14ac:dyDescent="0.25">
      <c r="A156" s="27" t="s">
        <v>585</v>
      </c>
      <c r="B156" s="27">
        <v>9379423</v>
      </c>
      <c r="C156" s="63" t="s">
        <v>582</v>
      </c>
      <c r="D156" s="29" t="s">
        <v>583</v>
      </c>
      <c r="E156" s="28" t="s">
        <v>586</v>
      </c>
      <c r="F156" s="30" t="s">
        <v>65</v>
      </c>
      <c r="G156" s="30"/>
      <c r="H156" s="32">
        <v>45014</v>
      </c>
      <c r="I156" s="32">
        <v>45379</v>
      </c>
      <c r="J156" s="32" t="s">
        <v>98</v>
      </c>
      <c r="K156" s="31">
        <v>46110</v>
      </c>
      <c r="L156" s="31">
        <v>46474</v>
      </c>
      <c r="M156" s="32">
        <v>46474</v>
      </c>
      <c r="N156" s="33" t="s">
        <v>106</v>
      </c>
      <c r="O156" s="33" t="s">
        <v>396</v>
      </c>
      <c r="P156" s="114">
        <f>R156/12</f>
        <v>4261.21</v>
      </c>
      <c r="Q156" s="114">
        <v>51134.52</v>
      </c>
      <c r="R156" s="114">
        <v>51134.52</v>
      </c>
      <c r="S156" s="35" t="s">
        <v>155</v>
      </c>
      <c r="T156" s="37"/>
      <c r="U156" s="27" t="s">
        <v>128</v>
      </c>
      <c r="V156" s="42" t="s">
        <v>1330</v>
      </c>
      <c r="W156" s="40" t="s">
        <v>70</v>
      </c>
      <c r="X156" s="159" t="s">
        <v>1185</v>
      </c>
    </row>
    <row r="157" spans="1:162" ht="35.450000000000003" customHeight="1" x14ac:dyDescent="0.25">
      <c r="A157" s="27" t="s">
        <v>587</v>
      </c>
      <c r="B157" s="27">
        <v>9452471</v>
      </c>
      <c r="C157" s="63" t="s">
        <v>588</v>
      </c>
      <c r="D157" s="29" t="s">
        <v>589</v>
      </c>
      <c r="E157" s="28" t="s">
        <v>590</v>
      </c>
      <c r="F157" s="30" t="s">
        <v>65</v>
      </c>
      <c r="G157" s="30"/>
      <c r="H157" s="32">
        <v>45736</v>
      </c>
      <c r="I157" s="39">
        <v>46100</v>
      </c>
      <c r="J157" s="39" t="s">
        <v>98</v>
      </c>
      <c r="K157" s="31">
        <v>46101</v>
      </c>
      <c r="L157" s="31">
        <v>46465</v>
      </c>
      <c r="M157" s="39">
        <v>49387</v>
      </c>
      <c r="N157" s="33" t="s">
        <v>106</v>
      </c>
      <c r="O157" s="33" t="s">
        <v>396</v>
      </c>
      <c r="P157" s="114">
        <f>Tabela1[[#This Row],[VALOR ANUAL]]/12</f>
        <v>15227.735000000001</v>
      </c>
      <c r="Q157" s="114">
        <v>182732.82</v>
      </c>
      <c r="R157" s="114">
        <v>182732.82</v>
      </c>
      <c r="S157" s="35" t="s">
        <v>120</v>
      </c>
      <c r="T157" s="37"/>
      <c r="U157" s="27" t="s">
        <v>115</v>
      </c>
      <c r="V157" s="40" t="s">
        <v>121</v>
      </c>
      <c r="W157" s="40" t="s">
        <v>217</v>
      </c>
      <c r="X157" s="159" t="s">
        <v>1124</v>
      </c>
    </row>
    <row r="158" spans="1:162" s="25" customFormat="1" ht="54.6" customHeight="1" x14ac:dyDescent="0.25">
      <c r="A158" s="191" t="s">
        <v>1558</v>
      </c>
      <c r="B158" s="191">
        <v>9515012</v>
      </c>
      <c r="C158" s="65" t="s">
        <v>1559</v>
      </c>
      <c r="D158" s="193" t="s">
        <v>1560</v>
      </c>
      <c r="E158" s="194" t="s">
        <v>1561</v>
      </c>
      <c r="F158" s="195" t="s">
        <v>65</v>
      </c>
      <c r="G158" s="196"/>
      <c r="H158" s="197">
        <v>46197</v>
      </c>
      <c r="I158" s="197">
        <v>48022</v>
      </c>
      <c r="J158" s="198" t="s">
        <v>98</v>
      </c>
      <c r="K158" s="199"/>
      <c r="L158" s="199"/>
      <c r="M158" s="198">
        <v>49849</v>
      </c>
      <c r="N158" s="200" t="s">
        <v>105</v>
      </c>
      <c r="O158" s="200" t="s">
        <v>1490</v>
      </c>
      <c r="P158" s="114">
        <v>27066.22</v>
      </c>
      <c r="Q158" s="114">
        <v>324794.64</v>
      </c>
      <c r="R158" s="201">
        <v>1623973.2</v>
      </c>
      <c r="S158" s="35" t="s">
        <v>449</v>
      </c>
      <c r="T158" s="203"/>
      <c r="U158" s="37" t="s">
        <v>181</v>
      </c>
      <c r="V158" s="204" t="s">
        <v>180</v>
      </c>
      <c r="W158" s="51" t="s">
        <v>217</v>
      </c>
      <c r="X158" s="159" t="s">
        <v>1124</v>
      </c>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row>
    <row r="159" spans="1:162" ht="48.95" customHeight="1" x14ac:dyDescent="0.25">
      <c r="A159" s="27" t="s">
        <v>1252</v>
      </c>
      <c r="B159" s="27">
        <v>9484348</v>
      </c>
      <c r="C159" s="65" t="s">
        <v>1253</v>
      </c>
      <c r="D159" s="29" t="s">
        <v>1251</v>
      </c>
      <c r="E159" s="28" t="s">
        <v>1254</v>
      </c>
      <c r="F159" s="30" t="s">
        <v>65</v>
      </c>
      <c r="G159" s="47"/>
      <c r="H159" s="39">
        <v>45988</v>
      </c>
      <c r="I159" s="39">
        <v>46352</v>
      </c>
      <c r="J159" s="39" t="s">
        <v>98</v>
      </c>
      <c r="K159" s="45"/>
      <c r="L159" s="36"/>
      <c r="M159" s="39">
        <v>49639</v>
      </c>
      <c r="N159" s="45" t="s">
        <v>148</v>
      </c>
      <c r="O159" s="45" t="s">
        <v>67</v>
      </c>
      <c r="P159" s="114">
        <f>Tabela1[[#This Row],[VALOR ANUAL]]/12</f>
        <v>112.18666666666667</v>
      </c>
      <c r="Q159" s="114">
        <v>1346.24</v>
      </c>
      <c r="R159" s="114">
        <v>1346.24</v>
      </c>
      <c r="S159" s="35" t="s">
        <v>127</v>
      </c>
      <c r="T159" s="37"/>
      <c r="U159" s="37" t="s">
        <v>129</v>
      </c>
      <c r="V159" s="66" t="s">
        <v>1255</v>
      </c>
      <c r="W159" s="51" t="s">
        <v>217</v>
      </c>
      <c r="X159" s="159" t="s">
        <v>1124</v>
      </c>
    </row>
    <row r="160" spans="1:162" ht="35.450000000000003" customHeight="1" x14ac:dyDescent="0.25">
      <c r="A160" s="27" t="s">
        <v>591</v>
      </c>
      <c r="B160" s="27">
        <v>9292057</v>
      </c>
      <c r="C160" s="63" t="s">
        <v>592</v>
      </c>
      <c r="D160" s="29" t="s">
        <v>593</v>
      </c>
      <c r="E160" s="28" t="s">
        <v>594</v>
      </c>
      <c r="F160" s="30" t="s">
        <v>65</v>
      </c>
      <c r="G160" s="30"/>
      <c r="H160" s="32">
        <v>44513</v>
      </c>
      <c r="I160" s="32">
        <v>44877</v>
      </c>
      <c r="J160" s="32" t="s">
        <v>98</v>
      </c>
      <c r="K160" s="31">
        <v>45974</v>
      </c>
      <c r="L160" s="31">
        <v>46338</v>
      </c>
      <c r="M160" s="32">
        <v>46338</v>
      </c>
      <c r="N160" s="33" t="s">
        <v>148</v>
      </c>
      <c r="O160" s="33" t="s">
        <v>67</v>
      </c>
      <c r="P160" s="114">
        <f>R160/12</f>
        <v>1227.5516666666667</v>
      </c>
      <c r="Q160" s="114">
        <v>14730.62</v>
      </c>
      <c r="R160" s="114">
        <v>14730.62</v>
      </c>
      <c r="S160" s="35" t="s">
        <v>1209</v>
      </c>
      <c r="T160" s="27"/>
      <c r="U160" s="27" t="s">
        <v>211</v>
      </c>
      <c r="V160" s="40" t="s">
        <v>212</v>
      </c>
      <c r="W160" s="40" t="s">
        <v>70</v>
      </c>
      <c r="X160" s="159" t="s">
        <v>1185</v>
      </c>
    </row>
    <row r="161" spans="1:162" ht="47.1" customHeight="1" x14ac:dyDescent="0.25">
      <c r="A161" s="120" t="s">
        <v>1461</v>
      </c>
      <c r="B161" s="120">
        <v>9502049</v>
      </c>
      <c r="C161" s="65" t="s">
        <v>1462</v>
      </c>
      <c r="D161" s="166" t="s">
        <v>1463</v>
      </c>
      <c r="E161" s="122" t="s">
        <v>1464</v>
      </c>
      <c r="F161" s="123" t="s">
        <v>65</v>
      </c>
      <c r="G161" s="102"/>
      <c r="H161" s="103">
        <v>46136</v>
      </c>
      <c r="I161" s="103">
        <v>46500</v>
      </c>
      <c r="J161" s="124" t="s">
        <v>65</v>
      </c>
      <c r="K161" s="104"/>
      <c r="L161" s="104"/>
      <c r="M161" s="124">
        <v>46500</v>
      </c>
      <c r="N161" s="125" t="s">
        <v>126</v>
      </c>
      <c r="O161" s="125" t="s">
        <v>396</v>
      </c>
      <c r="P161" s="148">
        <v>470</v>
      </c>
      <c r="Q161" s="114">
        <v>5640</v>
      </c>
      <c r="R161" s="126">
        <v>5640</v>
      </c>
      <c r="S161" s="35" t="s">
        <v>274</v>
      </c>
      <c r="T161" s="128"/>
      <c r="U161" s="37" t="s">
        <v>438</v>
      </c>
      <c r="V161" s="66" t="s">
        <v>1465</v>
      </c>
      <c r="W161" s="51" t="s">
        <v>1124</v>
      </c>
      <c r="X161" s="159" t="s">
        <v>217</v>
      </c>
    </row>
    <row r="162" spans="1:162" ht="53.1" customHeight="1" x14ac:dyDescent="0.25">
      <c r="A162" s="27" t="s">
        <v>595</v>
      </c>
      <c r="B162" s="27">
        <v>9437936</v>
      </c>
      <c r="C162" s="63" t="s">
        <v>596</v>
      </c>
      <c r="D162" s="29" t="s">
        <v>597</v>
      </c>
      <c r="E162" s="28" t="s">
        <v>598</v>
      </c>
      <c r="F162" s="30" t="s">
        <v>65</v>
      </c>
      <c r="G162" s="30"/>
      <c r="H162" s="32">
        <v>45566</v>
      </c>
      <c r="I162" s="32">
        <v>47391</v>
      </c>
      <c r="J162" s="32" t="s">
        <v>98</v>
      </c>
      <c r="K162" s="33"/>
      <c r="L162" s="31"/>
      <c r="M162" s="32">
        <v>49217</v>
      </c>
      <c r="N162" s="33" t="s">
        <v>91</v>
      </c>
      <c r="O162" s="33" t="s">
        <v>599</v>
      </c>
      <c r="P162" s="114">
        <v>20000</v>
      </c>
      <c r="Q162" s="114">
        <v>48000</v>
      </c>
      <c r="R162" s="114">
        <v>240000</v>
      </c>
      <c r="S162" s="35" t="s">
        <v>155</v>
      </c>
      <c r="T162" s="37"/>
      <c r="U162" s="27" t="s">
        <v>156</v>
      </c>
      <c r="V162" s="42" t="s">
        <v>443</v>
      </c>
      <c r="W162" s="40" t="s">
        <v>217</v>
      </c>
      <c r="X162" s="159" t="s">
        <v>1124</v>
      </c>
    </row>
    <row r="163" spans="1:162" s="25" customFormat="1" ht="47.1" customHeight="1" x14ac:dyDescent="0.25">
      <c r="A163" s="27" t="s">
        <v>600</v>
      </c>
      <c r="B163" s="27">
        <v>9326779</v>
      </c>
      <c r="C163" s="63" t="s">
        <v>601</v>
      </c>
      <c r="D163" s="29" t="s">
        <v>602</v>
      </c>
      <c r="E163" s="28" t="s">
        <v>603</v>
      </c>
      <c r="F163" s="30" t="s">
        <v>65</v>
      </c>
      <c r="G163" s="30"/>
      <c r="H163" s="32">
        <v>44646</v>
      </c>
      <c r="I163" s="32">
        <v>45010</v>
      </c>
      <c r="J163" s="32" t="s">
        <v>98</v>
      </c>
      <c r="K163" s="31">
        <v>46107</v>
      </c>
      <c r="L163" s="31">
        <v>46471</v>
      </c>
      <c r="M163" s="32">
        <v>46471</v>
      </c>
      <c r="N163" s="33" t="s">
        <v>106</v>
      </c>
      <c r="O163" s="33" t="s">
        <v>396</v>
      </c>
      <c r="P163" s="113">
        <v>1810.65</v>
      </c>
      <c r="Q163" s="113">
        <v>21727.86</v>
      </c>
      <c r="R163" s="113">
        <v>21727.86</v>
      </c>
      <c r="S163" s="35" t="s">
        <v>352</v>
      </c>
      <c r="T163" s="37"/>
      <c r="U163" s="27" t="s">
        <v>353</v>
      </c>
      <c r="V163" s="42" t="s">
        <v>354</v>
      </c>
      <c r="W163" s="40" t="s">
        <v>1185</v>
      </c>
      <c r="X163" s="159" t="s">
        <v>70</v>
      </c>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row>
    <row r="164" spans="1:162" ht="27.95" customHeight="1" x14ac:dyDescent="0.25">
      <c r="A164" s="27" t="s">
        <v>604</v>
      </c>
      <c r="B164" s="27">
        <v>9451321</v>
      </c>
      <c r="C164" s="63" t="s">
        <v>605</v>
      </c>
      <c r="D164" s="29" t="s">
        <v>606</v>
      </c>
      <c r="E164" s="28" t="s">
        <v>607</v>
      </c>
      <c r="F164" s="30" t="s">
        <v>65</v>
      </c>
      <c r="G164" s="30"/>
      <c r="H164" s="32">
        <v>45706</v>
      </c>
      <c r="I164" s="32">
        <v>47531</v>
      </c>
      <c r="J164" s="32" t="s">
        <v>98</v>
      </c>
      <c r="K164" s="33"/>
      <c r="L164" s="31"/>
      <c r="M164" s="32">
        <v>49357</v>
      </c>
      <c r="N164" s="33" t="s">
        <v>75</v>
      </c>
      <c r="O164" s="33" t="s">
        <v>176</v>
      </c>
      <c r="P164" s="114">
        <f>Tabela1[[#This Row],[VALOR ANUAL]]/12</f>
        <v>3282.8333333333335</v>
      </c>
      <c r="Q164" s="114">
        <f>Tabela1[[#This Row],[VALOR TOTAL]]/5</f>
        <v>39394</v>
      </c>
      <c r="R164" s="114">
        <v>196970</v>
      </c>
      <c r="S164" s="35" t="s">
        <v>179</v>
      </c>
      <c r="T164" s="37"/>
      <c r="U164" s="27" t="s">
        <v>230</v>
      </c>
      <c r="V164" s="40" t="s">
        <v>180</v>
      </c>
      <c r="W164" s="40" t="s">
        <v>70</v>
      </c>
      <c r="X164" s="159" t="s">
        <v>1185</v>
      </c>
    </row>
    <row r="165" spans="1:162" ht="43.5" customHeight="1" x14ac:dyDescent="0.25">
      <c r="A165" s="27" t="s">
        <v>608</v>
      </c>
      <c r="B165" s="27">
        <v>9396509</v>
      </c>
      <c r="C165" s="63" t="s">
        <v>609</v>
      </c>
      <c r="D165" s="29" t="s">
        <v>610</v>
      </c>
      <c r="E165" s="28" t="s">
        <v>611</v>
      </c>
      <c r="F165" s="47" t="s">
        <v>65</v>
      </c>
      <c r="G165" s="102"/>
      <c r="H165" s="39">
        <v>45211</v>
      </c>
      <c r="I165" s="39">
        <v>46671</v>
      </c>
      <c r="J165" s="39" t="s">
        <v>65</v>
      </c>
      <c r="K165" s="33"/>
      <c r="L165" s="31"/>
      <c r="M165" s="39">
        <v>46671</v>
      </c>
      <c r="N165" s="162" t="s">
        <v>83</v>
      </c>
      <c r="O165" s="33" t="s">
        <v>396</v>
      </c>
      <c r="P165" s="114">
        <f>Tabela1[[#This Row],[VALOR ANUAL]]/12</f>
        <v>3417.1441666666669</v>
      </c>
      <c r="Q165" s="114">
        <f>Tabela1[[#This Row],[VALOR TOTAL]]/4</f>
        <v>41005.730000000003</v>
      </c>
      <c r="R165" s="114">
        <v>164022.92000000001</v>
      </c>
      <c r="S165" s="35" t="s">
        <v>155</v>
      </c>
      <c r="T165" s="37"/>
      <c r="U165" s="27" t="s">
        <v>157</v>
      </c>
      <c r="V165" s="42" t="s">
        <v>444</v>
      </c>
      <c r="W165" s="40" t="s">
        <v>217</v>
      </c>
      <c r="X165" s="159" t="s">
        <v>1124</v>
      </c>
    </row>
    <row r="166" spans="1:162" ht="50.1" customHeight="1" x14ac:dyDescent="0.25">
      <c r="A166" s="27" t="s">
        <v>612</v>
      </c>
      <c r="B166" s="27">
        <v>9402114</v>
      </c>
      <c r="C166" s="63" t="s">
        <v>613</v>
      </c>
      <c r="D166" s="29" t="s">
        <v>614</v>
      </c>
      <c r="E166" s="28" t="s">
        <v>615</v>
      </c>
      <c r="F166" s="30" t="s">
        <v>65</v>
      </c>
      <c r="G166" s="30"/>
      <c r="H166" s="32">
        <v>45280</v>
      </c>
      <c r="I166" s="32">
        <v>45645</v>
      </c>
      <c r="J166" s="32" t="s">
        <v>98</v>
      </c>
      <c r="K166" s="33">
        <v>46011</v>
      </c>
      <c r="L166" s="31">
        <v>46375</v>
      </c>
      <c r="M166" s="32" t="s">
        <v>1431</v>
      </c>
      <c r="N166" s="33" t="s">
        <v>101</v>
      </c>
      <c r="O166" s="41" t="s">
        <v>67</v>
      </c>
      <c r="P166" s="144">
        <v>1156.8900000000001</v>
      </c>
      <c r="Q166" s="144">
        <v>13882.66</v>
      </c>
      <c r="R166" s="114">
        <v>13882.66</v>
      </c>
      <c r="S166" s="35" t="s">
        <v>286</v>
      </c>
      <c r="T166" s="37"/>
      <c r="U166" s="27" t="s">
        <v>616</v>
      </c>
      <c r="V166" s="42" t="s">
        <v>251</v>
      </c>
      <c r="W166" s="40" t="s">
        <v>1124</v>
      </c>
      <c r="X166" s="159" t="s">
        <v>217</v>
      </c>
    </row>
    <row r="167" spans="1:162" ht="44.1" customHeight="1" x14ac:dyDescent="0.25">
      <c r="A167" s="27" t="s">
        <v>617</v>
      </c>
      <c r="B167" s="27">
        <v>9470488</v>
      </c>
      <c r="C167" s="63" t="s">
        <v>618</v>
      </c>
      <c r="D167" s="29" t="s">
        <v>614</v>
      </c>
      <c r="E167" s="28" t="s">
        <v>619</v>
      </c>
      <c r="F167" s="30" t="s">
        <v>65</v>
      </c>
      <c r="G167" s="30"/>
      <c r="H167" s="32">
        <v>45824</v>
      </c>
      <c r="I167" s="39">
        <v>46188</v>
      </c>
      <c r="J167" s="39" t="s">
        <v>98</v>
      </c>
      <c r="K167" s="33">
        <v>46189</v>
      </c>
      <c r="L167" s="31">
        <v>46553</v>
      </c>
      <c r="M167" s="39">
        <v>49475</v>
      </c>
      <c r="N167" s="33" t="s">
        <v>105</v>
      </c>
      <c r="O167" s="33" t="s">
        <v>396</v>
      </c>
      <c r="P167" s="114">
        <v>43821.64</v>
      </c>
      <c r="Q167" s="114">
        <v>525859.69999999995</v>
      </c>
      <c r="R167" s="114">
        <v>525859.69999999995</v>
      </c>
      <c r="S167" s="35" t="s">
        <v>286</v>
      </c>
      <c r="T167" s="37"/>
      <c r="U167" s="27" t="s">
        <v>287</v>
      </c>
      <c r="V167" s="40"/>
      <c r="W167" s="40" t="s">
        <v>70</v>
      </c>
      <c r="X167" s="159" t="s">
        <v>1185</v>
      </c>
    </row>
    <row r="168" spans="1:162" ht="37.5" customHeight="1" x14ac:dyDescent="0.25">
      <c r="A168" s="27" t="s">
        <v>620</v>
      </c>
      <c r="B168" s="27">
        <v>9454471</v>
      </c>
      <c r="C168" s="63" t="s">
        <v>621</v>
      </c>
      <c r="D168" s="29" t="s">
        <v>622</v>
      </c>
      <c r="E168" s="28" t="s">
        <v>623</v>
      </c>
      <c r="F168" s="30" t="s">
        <v>65</v>
      </c>
      <c r="G168" s="47"/>
      <c r="H168" s="32">
        <v>45727</v>
      </c>
      <c r="I168" s="39">
        <v>46091</v>
      </c>
      <c r="J168" s="39" t="s">
        <v>98</v>
      </c>
      <c r="K168" s="31">
        <v>46092</v>
      </c>
      <c r="L168" s="31">
        <v>46456</v>
      </c>
      <c r="M168" s="39">
        <v>49378</v>
      </c>
      <c r="N168" s="33" t="s">
        <v>106</v>
      </c>
      <c r="O168" s="33" t="s">
        <v>396</v>
      </c>
      <c r="P168" s="113">
        <v>64065.36</v>
      </c>
      <c r="Q168" s="113">
        <v>768784.32</v>
      </c>
      <c r="R168" s="113">
        <v>7687843.2000000002</v>
      </c>
      <c r="S168" s="35" t="s">
        <v>232</v>
      </c>
      <c r="T168" s="37"/>
      <c r="U168" s="27" t="s">
        <v>233</v>
      </c>
      <c r="V168" s="40" t="s">
        <v>237</v>
      </c>
      <c r="W168" s="40" t="s">
        <v>1185</v>
      </c>
      <c r="X168" s="159" t="s">
        <v>70</v>
      </c>
    </row>
    <row r="169" spans="1:162" s="25" customFormat="1" ht="44.1" customHeight="1" x14ac:dyDescent="0.25">
      <c r="A169" s="27" t="s">
        <v>624</v>
      </c>
      <c r="B169" s="27">
        <v>9468363</v>
      </c>
      <c r="C169" s="63" t="s">
        <v>625</v>
      </c>
      <c r="D169" s="29" t="s">
        <v>622</v>
      </c>
      <c r="E169" s="28" t="s">
        <v>626</v>
      </c>
      <c r="F169" s="30" t="s">
        <v>98</v>
      </c>
      <c r="G169" s="30"/>
      <c r="H169" s="32">
        <v>45805</v>
      </c>
      <c r="I169" s="39">
        <v>46169</v>
      </c>
      <c r="J169" s="39" t="s">
        <v>98</v>
      </c>
      <c r="K169" s="31">
        <v>46170</v>
      </c>
      <c r="L169" s="31">
        <v>46534</v>
      </c>
      <c r="M169" s="39">
        <v>49456</v>
      </c>
      <c r="N169" s="33" t="s">
        <v>193</v>
      </c>
      <c r="O169" s="33" t="s">
        <v>396</v>
      </c>
      <c r="P169" s="114">
        <f>Tabela1[[#This Row],[VALOR TOTAL]]/12</f>
        <v>140050</v>
      </c>
      <c r="Q169" s="114">
        <v>1680600</v>
      </c>
      <c r="R169" s="114">
        <v>1680600</v>
      </c>
      <c r="S169" s="35" t="s">
        <v>246</v>
      </c>
      <c r="T169" s="37"/>
      <c r="U169" s="27" t="s">
        <v>240</v>
      </c>
      <c r="V169" s="40" t="s">
        <v>241</v>
      </c>
      <c r="W169" s="40" t="s">
        <v>70</v>
      </c>
      <c r="X169" s="159" t="s">
        <v>1185</v>
      </c>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row>
    <row r="170" spans="1:162" ht="30.6" customHeight="1" x14ac:dyDescent="0.25">
      <c r="A170" s="27" t="s">
        <v>1161</v>
      </c>
      <c r="B170" s="27">
        <v>9481268</v>
      </c>
      <c r="C170" s="65" t="s">
        <v>1162</v>
      </c>
      <c r="D170" s="29" t="s">
        <v>1163</v>
      </c>
      <c r="E170" s="28" t="s">
        <v>1420</v>
      </c>
      <c r="F170" s="30" t="s">
        <v>65</v>
      </c>
      <c r="G170" s="47"/>
      <c r="H170" s="39">
        <v>45953</v>
      </c>
      <c r="I170" s="39">
        <v>46317</v>
      </c>
      <c r="J170" s="39" t="s">
        <v>98</v>
      </c>
      <c r="K170" s="36"/>
      <c r="L170" s="36"/>
      <c r="M170" s="39">
        <v>49604</v>
      </c>
      <c r="N170" s="45" t="s">
        <v>83</v>
      </c>
      <c r="O170" s="45" t="s">
        <v>67</v>
      </c>
      <c r="P170" s="114">
        <f>Tabela1[[#This Row],[VALOR TOTAL]]/12</f>
        <v>32475</v>
      </c>
      <c r="Q170" s="114">
        <v>389700</v>
      </c>
      <c r="R170" s="114">
        <v>389700</v>
      </c>
      <c r="S170" s="35" t="s">
        <v>1105</v>
      </c>
      <c r="T170" s="37"/>
      <c r="U170" s="37" t="s">
        <v>846</v>
      </c>
      <c r="V170" s="66" t="s">
        <v>847</v>
      </c>
      <c r="W170" s="27" t="s">
        <v>70</v>
      </c>
      <c r="X170" s="159" t="s">
        <v>1185</v>
      </c>
    </row>
    <row r="171" spans="1:162" ht="35.1" customHeight="1" x14ac:dyDescent="0.25">
      <c r="A171" s="27" t="s">
        <v>627</v>
      </c>
      <c r="B171" s="27">
        <v>9457502</v>
      </c>
      <c r="C171" s="63" t="s">
        <v>628</v>
      </c>
      <c r="D171" s="29" t="s">
        <v>629</v>
      </c>
      <c r="E171" s="28" t="s">
        <v>630</v>
      </c>
      <c r="F171" s="30" t="s">
        <v>65</v>
      </c>
      <c r="G171" s="30"/>
      <c r="H171" s="32">
        <v>45742</v>
      </c>
      <c r="I171" s="32">
        <v>46106</v>
      </c>
      <c r="J171" s="32" t="s">
        <v>98</v>
      </c>
      <c r="K171" s="31">
        <v>46107</v>
      </c>
      <c r="L171" s="31">
        <v>46471</v>
      </c>
      <c r="M171" s="32">
        <v>49393</v>
      </c>
      <c r="N171" s="33" t="s">
        <v>106</v>
      </c>
      <c r="O171" s="33" t="s">
        <v>396</v>
      </c>
      <c r="P171" s="144">
        <v>5223.09</v>
      </c>
      <c r="Q171" s="144">
        <v>62677.09</v>
      </c>
      <c r="R171" s="114">
        <v>62677.09</v>
      </c>
      <c r="S171" s="35" t="s">
        <v>155</v>
      </c>
      <c r="T171" s="37"/>
      <c r="U171" s="27" t="s">
        <v>185</v>
      </c>
      <c r="V171" s="40" t="s">
        <v>157</v>
      </c>
      <c r="W171" s="40" t="s">
        <v>1124</v>
      </c>
      <c r="X171" s="159" t="s">
        <v>217</v>
      </c>
    </row>
    <row r="172" spans="1:162" ht="35.450000000000003" customHeight="1" x14ac:dyDescent="0.25">
      <c r="A172" s="120" t="s">
        <v>1536</v>
      </c>
      <c r="B172" s="120">
        <v>9509793</v>
      </c>
      <c r="C172" s="121" t="s">
        <v>1537</v>
      </c>
      <c r="D172" s="166" t="s">
        <v>1538</v>
      </c>
      <c r="E172" s="28" t="s">
        <v>1554</v>
      </c>
      <c r="F172" s="123" t="s">
        <v>65</v>
      </c>
      <c r="G172" s="102"/>
      <c r="H172" s="103">
        <v>46163</v>
      </c>
      <c r="I172" s="103">
        <v>46527</v>
      </c>
      <c r="J172" s="124" t="s">
        <v>65</v>
      </c>
      <c r="K172" s="104"/>
      <c r="L172" s="104"/>
      <c r="M172" s="124">
        <v>46527</v>
      </c>
      <c r="N172" s="125" t="s">
        <v>193</v>
      </c>
      <c r="O172" s="125" t="s">
        <v>396</v>
      </c>
      <c r="P172" s="114">
        <v>514.35</v>
      </c>
      <c r="Q172" s="144">
        <v>6175.2</v>
      </c>
      <c r="R172" s="126">
        <v>6175.2</v>
      </c>
      <c r="S172" s="127" t="s">
        <v>413</v>
      </c>
      <c r="T172" s="128"/>
      <c r="U172" s="128" t="s">
        <v>414</v>
      </c>
      <c r="V172" s="105" t="s">
        <v>1506</v>
      </c>
      <c r="W172" s="129" t="s">
        <v>70</v>
      </c>
      <c r="X172" s="159" t="s">
        <v>1185</v>
      </c>
    </row>
    <row r="173" spans="1:162" ht="30.95" customHeight="1" x14ac:dyDescent="0.25">
      <c r="A173" s="27" t="s">
        <v>632</v>
      </c>
      <c r="B173" s="27">
        <v>9404130</v>
      </c>
      <c r="C173" s="63" t="s">
        <v>633</v>
      </c>
      <c r="D173" s="29" t="s">
        <v>634</v>
      </c>
      <c r="E173" s="28" t="s">
        <v>635</v>
      </c>
      <c r="F173" s="30" t="s">
        <v>65</v>
      </c>
      <c r="G173" s="47"/>
      <c r="H173" s="39">
        <v>45274</v>
      </c>
      <c r="I173" s="39">
        <v>45639</v>
      </c>
      <c r="J173" s="39" t="s">
        <v>98</v>
      </c>
      <c r="K173" s="45">
        <v>46005</v>
      </c>
      <c r="L173" s="36">
        <v>46369</v>
      </c>
      <c r="M173" s="39">
        <v>47100</v>
      </c>
      <c r="N173" s="45" t="s">
        <v>101</v>
      </c>
      <c r="O173" s="45" t="s">
        <v>67</v>
      </c>
      <c r="P173" s="114">
        <f t="shared" ref="P173:P175" si="4">R173/12</f>
        <v>4983.1891666666661</v>
      </c>
      <c r="Q173" s="114">
        <v>59798.27</v>
      </c>
      <c r="R173" s="114">
        <v>59798.27</v>
      </c>
      <c r="S173" s="35" t="s">
        <v>383</v>
      </c>
      <c r="T173" s="37"/>
      <c r="U173" s="27" t="s">
        <v>636</v>
      </c>
      <c r="V173" s="42" t="s">
        <v>69</v>
      </c>
      <c r="W173" s="40" t="s">
        <v>70</v>
      </c>
      <c r="X173" s="159" t="s">
        <v>1185</v>
      </c>
    </row>
    <row r="174" spans="1:162" ht="39" customHeight="1" x14ac:dyDescent="0.25">
      <c r="A174" s="27" t="s">
        <v>637</v>
      </c>
      <c r="B174" s="27">
        <v>9383296</v>
      </c>
      <c r="C174" s="63" t="s">
        <v>638</v>
      </c>
      <c r="D174" s="29" t="s">
        <v>639</v>
      </c>
      <c r="E174" s="28" t="s">
        <v>640</v>
      </c>
      <c r="F174" s="30" t="s">
        <v>65</v>
      </c>
      <c r="G174" s="30"/>
      <c r="H174" s="32">
        <v>45044</v>
      </c>
      <c r="I174" s="32">
        <v>46139</v>
      </c>
      <c r="J174" s="32" t="s">
        <v>98</v>
      </c>
      <c r="K174" s="33">
        <v>46140</v>
      </c>
      <c r="L174" s="31">
        <v>46504</v>
      </c>
      <c r="M174" s="32">
        <v>46870</v>
      </c>
      <c r="N174" s="33" t="s">
        <v>126</v>
      </c>
      <c r="O174" s="33" t="s">
        <v>396</v>
      </c>
      <c r="P174" s="113">
        <v>60276.67</v>
      </c>
      <c r="Q174" s="113">
        <v>723320.04</v>
      </c>
      <c r="R174" s="113">
        <v>723320.04</v>
      </c>
      <c r="S174" s="35" t="s">
        <v>179</v>
      </c>
      <c r="T174" s="37"/>
      <c r="U174" s="27" t="s">
        <v>180</v>
      </c>
      <c r="V174" s="42" t="s">
        <v>181</v>
      </c>
      <c r="W174" s="40" t="s">
        <v>1185</v>
      </c>
      <c r="X174" s="159" t="s">
        <v>70</v>
      </c>
    </row>
    <row r="175" spans="1:162" ht="44.1" customHeight="1" x14ac:dyDescent="0.25">
      <c r="A175" s="27" t="s">
        <v>641</v>
      </c>
      <c r="B175" s="27">
        <v>9345457</v>
      </c>
      <c r="C175" s="63" t="s">
        <v>642</v>
      </c>
      <c r="D175" s="29" t="s">
        <v>643</v>
      </c>
      <c r="E175" s="28" t="s">
        <v>644</v>
      </c>
      <c r="F175" s="30" t="s">
        <v>65</v>
      </c>
      <c r="G175" s="30"/>
      <c r="H175" s="32">
        <v>44817</v>
      </c>
      <c r="I175" s="32">
        <v>45181</v>
      </c>
      <c r="J175" s="32" t="s">
        <v>98</v>
      </c>
      <c r="K175" s="31">
        <v>45913</v>
      </c>
      <c r="L175" s="31">
        <v>46277</v>
      </c>
      <c r="M175" s="32">
        <v>46642</v>
      </c>
      <c r="N175" s="33" t="s">
        <v>91</v>
      </c>
      <c r="O175" s="33" t="s">
        <v>67</v>
      </c>
      <c r="P175" s="114">
        <f t="shared" si="4"/>
        <v>2417.12</v>
      </c>
      <c r="Q175" s="114">
        <v>29005.439999999999</v>
      </c>
      <c r="R175" s="114">
        <v>29005.439999999999</v>
      </c>
      <c r="S175" s="35" t="s">
        <v>301</v>
      </c>
      <c r="T175" s="37"/>
      <c r="U175" s="27" t="s">
        <v>77</v>
      </c>
      <c r="V175" s="42" t="s">
        <v>180</v>
      </c>
      <c r="W175" s="40" t="s">
        <v>217</v>
      </c>
      <c r="X175" s="159" t="s">
        <v>1124</v>
      </c>
    </row>
    <row r="176" spans="1:162" ht="33.6" customHeight="1" x14ac:dyDescent="0.25">
      <c r="A176" s="27" t="s">
        <v>645</v>
      </c>
      <c r="B176" s="27">
        <v>9456457</v>
      </c>
      <c r="C176" s="63" t="s">
        <v>1237</v>
      </c>
      <c r="D176" s="29" t="s">
        <v>646</v>
      </c>
      <c r="E176" s="28" t="s">
        <v>647</v>
      </c>
      <c r="F176" s="30" t="s">
        <v>65</v>
      </c>
      <c r="G176" s="30"/>
      <c r="H176" s="32">
        <v>45736</v>
      </c>
      <c r="I176" s="39">
        <v>46100</v>
      </c>
      <c r="J176" s="39" t="s">
        <v>98</v>
      </c>
      <c r="K176" s="33">
        <v>46101</v>
      </c>
      <c r="L176" s="31">
        <v>46465</v>
      </c>
      <c r="M176" s="39">
        <v>49387</v>
      </c>
      <c r="N176" s="33" t="s">
        <v>106</v>
      </c>
      <c r="O176" s="33" t="s">
        <v>396</v>
      </c>
      <c r="P176" s="114">
        <v>1422.35</v>
      </c>
      <c r="Q176" s="114">
        <v>17068.3</v>
      </c>
      <c r="R176" s="114">
        <v>17068.3</v>
      </c>
      <c r="S176" s="35" t="s">
        <v>648</v>
      </c>
      <c r="T176" s="37"/>
      <c r="U176" s="27" t="s">
        <v>649</v>
      </c>
      <c r="V176" s="40" t="s">
        <v>650</v>
      </c>
      <c r="W176" s="40" t="s">
        <v>217</v>
      </c>
      <c r="X176" s="159" t="s">
        <v>1124</v>
      </c>
    </row>
    <row r="177" spans="1:162" ht="31.5" customHeight="1" x14ac:dyDescent="0.25">
      <c r="A177" s="27" t="s">
        <v>651</v>
      </c>
      <c r="B177" s="27">
        <v>9417596</v>
      </c>
      <c r="C177" s="63" t="s">
        <v>652</v>
      </c>
      <c r="D177" s="29" t="s">
        <v>653</v>
      </c>
      <c r="E177" s="28" t="s">
        <v>654</v>
      </c>
      <c r="F177" s="47" t="s">
        <v>65</v>
      </c>
      <c r="G177" s="47"/>
      <c r="H177" s="39">
        <v>45379</v>
      </c>
      <c r="I177" s="39">
        <v>45743</v>
      </c>
      <c r="J177" s="39" t="s">
        <v>98</v>
      </c>
      <c r="K177" s="33">
        <v>46109</v>
      </c>
      <c r="L177" s="31">
        <v>46473</v>
      </c>
      <c r="M177" s="39">
        <v>47204</v>
      </c>
      <c r="N177" s="33" t="s">
        <v>106</v>
      </c>
      <c r="O177" s="33" t="s">
        <v>396</v>
      </c>
      <c r="P177" s="114">
        <f>Tabela1[[#This Row],[VALOR TOTAL]]/12</f>
        <v>29708.653333333335</v>
      </c>
      <c r="Q177" s="114">
        <v>356503.84</v>
      </c>
      <c r="R177" s="114">
        <v>356503.84</v>
      </c>
      <c r="S177" s="35" t="s">
        <v>102</v>
      </c>
      <c r="T177" s="37" t="s">
        <v>103</v>
      </c>
      <c r="U177" s="27" t="s">
        <v>103</v>
      </c>
      <c r="V177" s="42" t="s">
        <v>655</v>
      </c>
      <c r="W177" s="44" t="s">
        <v>70</v>
      </c>
      <c r="X177" s="159" t="s">
        <v>1185</v>
      </c>
    </row>
    <row r="178" spans="1:162" ht="36.6" customHeight="1" x14ac:dyDescent="0.25">
      <c r="A178" s="27" t="s">
        <v>656</v>
      </c>
      <c r="B178" s="27">
        <v>9459026</v>
      </c>
      <c r="C178" s="63" t="s">
        <v>657</v>
      </c>
      <c r="D178" s="29" t="s">
        <v>658</v>
      </c>
      <c r="E178" s="28" t="s">
        <v>659</v>
      </c>
      <c r="F178" s="30" t="s">
        <v>65</v>
      </c>
      <c r="G178" s="32"/>
      <c r="H178" s="32">
        <v>45751</v>
      </c>
      <c r="I178" s="39">
        <v>46480</v>
      </c>
      <c r="J178" s="39" t="s">
        <v>65</v>
      </c>
      <c r="K178" s="33"/>
      <c r="L178" s="31"/>
      <c r="M178" s="39">
        <v>46480</v>
      </c>
      <c r="N178" s="33" t="s">
        <v>126</v>
      </c>
      <c r="O178" s="33" t="s">
        <v>396</v>
      </c>
      <c r="P178" s="114">
        <v>73409.06</v>
      </c>
      <c r="Q178" s="114">
        <v>880908.73</v>
      </c>
      <c r="R178" s="114">
        <v>880908.73</v>
      </c>
      <c r="S178" s="35" t="s">
        <v>88</v>
      </c>
      <c r="T178" s="37"/>
      <c r="U178" s="27" t="s">
        <v>525</v>
      </c>
      <c r="V178" s="40" t="s">
        <v>526</v>
      </c>
      <c r="W178" s="40" t="s">
        <v>217</v>
      </c>
      <c r="X178" s="159" t="s">
        <v>1124</v>
      </c>
    </row>
    <row r="179" spans="1:162" ht="41.45" customHeight="1" x14ac:dyDescent="0.25">
      <c r="A179" s="27" t="s">
        <v>663</v>
      </c>
      <c r="B179" s="27">
        <v>9383322</v>
      </c>
      <c r="C179" s="63" t="s">
        <v>664</v>
      </c>
      <c r="D179" s="29" t="s">
        <v>665</v>
      </c>
      <c r="E179" s="28" t="s">
        <v>666</v>
      </c>
      <c r="F179" s="47" t="s">
        <v>65</v>
      </c>
      <c r="G179" s="47"/>
      <c r="H179" s="39">
        <v>45035</v>
      </c>
      <c r="I179" s="39">
        <v>45400</v>
      </c>
      <c r="J179" s="39" t="s">
        <v>98</v>
      </c>
      <c r="K179" s="36">
        <v>46131</v>
      </c>
      <c r="L179" s="36">
        <v>46495</v>
      </c>
      <c r="M179" s="39">
        <v>46861</v>
      </c>
      <c r="N179" s="45" t="s">
        <v>126</v>
      </c>
      <c r="O179" s="45" t="s">
        <v>396</v>
      </c>
      <c r="P179" s="114">
        <f>R179/12</f>
        <v>3749.9325000000003</v>
      </c>
      <c r="Q179" s="114">
        <v>44999.159999999996</v>
      </c>
      <c r="R179" s="114">
        <v>44999.19</v>
      </c>
      <c r="S179" s="35" t="s">
        <v>667</v>
      </c>
      <c r="T179" s="27"/>
      <c r="U179" s="27" t="s">
        <v>668</v>
      </c>
      <c r="V179" s="42" t="s">
        <v>398</v>
      </c>
      <c r="W179" s="40" t="s">
        <v>217</v>
      </c>
      <c r="X179" s="159" t="s">
        <v>1124</v>
      </c>
    </row>
    <row r="180" spans="1:162" ht="42.95" customHeight="1" x14ac:dyDescent="0.25">
      <c r="A180" s="27" t="s">
        <v>669</v>
      </c>
      <c r="B180" s="27">
        <v>9447573</v>
      </c>
      <c r="C180" s="63" t="s">
        <v>670</v>
      </c>
      <c r="D180" s="29" t="s">
        <v>665</v>
      </c>
      <c r="E180" s="28" t="s">
        <v>671</v>
      </c>
      <c r="F180" s="47" t="s">
        <v>65</v>
      </c>
      <c r="G180" s="30"/>
      <c r="H180" s="32">
        <v>45667</v>
      </c>
      <c r="I180" s="32">
        <v>47492</v>
      </c>
      <c r="J180" s="32" t="s">
        <v>98</v>
      </c>
      <c r="K180" s="31"/>
      <c r="L180" s="31"/>
      <c r="M180" s="32">
        <v>49318</v>
      </c>
      <c r="N180" s="45" t="s">
        <v>66</v>
      </c>
      <c r="O180" s="45" t="s">
        <v>176</v>
      </c>
      <c r="P180" s="114">
        <v>1864.83</v>
      </c>
      <c r="Q180" s="114">
        <v>22378</v>
      </c>
      <c r="R180" s="114">
        <v>111890</v>
      </c>
      <c r="S180" s="35" t="s">
        <v>672</v>
      </c>
      <c r="T180" s="37"/>
      <c r="U180" s="27" t="s">
        <v>673</v>
      </c>
      <c r="V180" s="40" t="s">
        <v>674</v>
      </c>
      <c r="W180" s="40" t="s">
        <v>217</v>
      </c>
      <c r="X180" s="159" t="s">
        <v>1124</v>
      </c>
    </row>
    <row r="181" spans="1:162" ht="44.45" customHeight="1" x14ac:dyDescent="0.25">
      <c r="A181" s="27" t="s">
        <v>675</v>
      </c>
      <c r="B181" s="27">
        <v>9376887</v>
      </c>
      <c r="C181" s="63" t="s">
        <v>676</v>
      </c>
      <c r="D181" s="29" t="s">
        <v>677</v>
      </c>
      <c r="E181" s="28" t="s">
        <v>678</v>
      </c>
      <c r="F181" s="30" t="s">
        <v>65</v>
      </c>
      <c r="G181" s="30"/>
      <c r="H181" s="32">
        <v>44999</v>
      </c>
      <c r="I181" s="32">
        <v>45364</v>
      </c>
      <c r="J181" s="32" t="s">
        <v>98</v>
      </c>
      <c r="K181" s="31">
        <v>46095</v>
      </c>
      <c r="L181" s="31">
        <v>46459</v>
      </c>
      <c r="M181" s="32">
        <v>46825</v>
      </c>
      <c r="N181" s="33" t="s">
        <v>106</v>
      </c>
      <c r="O181" s="33" t="s">
        <v>396</v>
      </c>
      <c r="P181" s="114">
        <f>R181/12</f>
        <v>2490</v>
      </c>
      <c r="Q181" s="114">
        <v>29880</v>
      </c>
      <c r="R181" s="114">
        <v>29880</v>
      </c>
      <c r="S181" s="35" t="s">
        <v>989</v>
      </c>
      <c r="T181" s="37"/>
      <c r="U181" s="27" t="s">
        <v>679</v>
      </c>
      <c r="V181" s="42" t="s">
        <v>1437</v>
      </c>
      <c r="W181" s="159" t="s">
        <v>217</v>
      </c>
      <c r="X181" s="159" t="s">
        <v>1124</v>
      </c>
    </row>
    <row r="182" spans="1:162" ht="35.1" customHeight="1" x14ac:dyDescent="0.25">
      <c r="A182" s="27" t="s">
        <v>1219</v>
      </c>
      <c r="B182" s="27">
        <v>9484136</v>
      </c>
      <c r="C182" s="65" t="s">
        <v>1220</v>
      </c>
      <c r="D182" s="29" t="s">
        <v>1223</v>
      </c>
      <c r="E182" s="28" t="s">
        <v>1221</v>
      </c>
      <c r="F182" s="30" t="s">
        <v>65</v>
      </c>
      <c r="G182" s="47"/>
      <c r="H182" s="39">
        <v>45978</v>
      </c>
      <c r="I182" s="39">
        <v>46342</v>
      </c>
      <c r="J182" s="39" t="s">
        <v>98</v>
      </c>
      <c r="K182" s="36"/>
      <c r="L182" s="36"/>
      <c r="M182" s="39">
        <v>49629</v>
      </c>
      <c r="N182" s="45" t="s">
        <v>148</v>
      </c>
      <c r="O182" s="45" t="s">
        <v>67</v>
      </c>
      <c r="P182" s="114">
        <f>Tabela1[[#This Row],[VALOR TOTAL]]/12</f>
        <v>13322.4</v>
      </c>
      <c r="Q182" s="114">
        <v>159868.79999999999</v>
      </c>
      <c r="R182" s="114">
        <v>159868.79999999999</v>
      </c>
      <c r="S182" s="35" t="s">
        <v>980</v>
      </c>
      <c r="T182" s="37"/>
      <c r="U182" s="37" t="s">
        <v>1224</v>
      </c>
      <c r="V182" s="66" t="s">
        <v>191</v>
      </c>
      <c r="W182" s="51" t="s">
        <v>70</v>
      </c>
      <c r="X182" s="159" t="s">
        <v>1185</v>
      </c>
    </row>
    <row r="183" spans="1:162" ht="35.450000000000003" customHeight="1" x14ac:dyDescent="0.25">
      <c r="A183" s="74" t="s">
        <v>1370</v>
      </c>
      <c r="B183" s="74">
        <v>9494509</v>
      </c>
      <c r="C183" s="65" t="s">
        <v>1369</v>
      </c>
      <c r="D183" s="29" t="s">
        <v>1368</v>
      </c>
      <c r="E183" s="82" t="s">
        <v>1371</v>
      </c>
      <c r="F183" s="75" t="s">
        <v>65</v>
      </c>
      <c r="G183" s="76"/>
      <c r="H183" s="77">
        <v>46064</v>
      </c>
      <c r="I183" s="77">
        <v>46428</v>
      </c>
      <c r="J183" s="39" t="s">
        <v>98</v>
      </c>
      <c r="K183" s="78"/>
      <c r="L183" s="78"/>
      <c r="M183" s="77">
        <v>49715</v>
      </c>
      <c r="N183" s="142" t="s">
        <v>75</v>
      </c>
      <c r="O183" s="45" t="s">
        <v>396</v>
      </c>
      <c r="P183" s="144">
        <v>457.5</v>
      </c>
      <c r="Q183" s="144">
        <v>5490</v>
      </c>
      <c r="R183" s="114">
        <v>5490</v>
      </c>
      <c r="S183" s="80" t="s">
        <v>1168</v>
      </c>
      <c r="T183" s="81"/>
      <c r="U183" s="81" t="s">
        <v>287</v>
      </c>
      <c r="V183" s="145" t="s">
        <v>108</v>
      </c>
      <c r="W183" s="146" t="s">
        <v>1124</v>
      </c>
      <c r="X183" s="159" t="s">
        <v>217</v>
      </c>
    </row>
    <row r="184" spans="1:162" ht="36.950000000000003" customHeight="1" x14ac:dyDescent="0.25">
      <c r="A184" s="120" t="s">
        <v>1412</v>
      </c>
      <c r="B184" s="120">
        <v>9497081</v>
      </c>
      <c r="C184" s="121" t="s">
        <v>1413</v>
      </c>
      <c r="D184" s="166" t="s">
        <v>1368</v>
      </c>
      <c r="E184" s="122" t="s">
        <v>1414</v>
      </c>
      <c r="F184" s="123" t="s">
        <v>65</v>
      </c>
      <c r="G184" s="102"/>
      <c r="H184" s="103">
        <v>46087</v>
      </c>
      <c r="I184" s="103">
        <v>46451</v>
      </c>
      <c r="J184" s="124" t="s">
        <v>98</v>
      </c>
      <c r="K184" s="104"/>
      <c r="L184" s="104"/>
      <c r="M184" s="124">
        <v>49739</v>
      </c>
      <c r="N184" s="125" t="s">
        <v>106</v>
      </c>
      <c r="O184" s="125" t="s">
        <v>396</v>
      </c>
      <c r="P184" s="148">
        <v>350</v>
      </c>
      <c r="Q184" s="144">
        <v>4200</v>
      </c>
      <c r="R184" s="126">
        <v>4200</v>
      </c>
      <c r="S184" s="127" t="s">
        <v>145</v>
      </c>
      <c r="T184" s="128"/>
      <c r="U184" s="128" t="s">
        <v>1415</v>
      </c>
      <c r="V184" s="105"/>
      <c r="W184" s="129" t="s">
        <v>1124</v>
      </c>
      <c r="X184" s="159" t="s">
        <v>217</v>
      </c>
    </row>
    <row r="185" spans="1:162" ht="39.6" customHeight="1" x14ac:dyDescent="0.25">
      <c r="A185" s="27" t="s">
        <v>680</v>
      </c>
      <c r="B185" s="27">
        <v>9437077</v>
      </c>
      <c r="C185" s="63" t="s">
        <v>681</v>
      </c>
      <c r="D185" s="138" t="s">
        <v>682</v>
      </c>
      <c r="E185" s="28" t="s">
        <v>683</v>
      </c>
      <c r="F185" s="30" t="s">
        <v>65</v>
      </c>
      <c r="G185" s="30"/>
      <c r="H185" s="32">
        <v>45533</v>
      </c>
      <c r="I185" s="32">
        <v>46627</v>
      </c>
      <c r="J185" s="32" t="s">
        <v>98</v>
      </c>
      <c r="K185" s="33"/>
      <c r="L185" s="31"/>
      <c r="M185" s="32">
        <v>47723</v>
      </c>
      <c r="N185" s="33" t="s">
        <v>186</v>
      </c>
      <c r="O185" s="33" t="s">
        <v>396</v>
      </c>
      <c r="P185" s="114">
        <f>R185/12</f>
        <v>33600</v>
      </c>
      <c r="Q185" s="114">
        <v>134400</v>
      </c>
      <c r="R185" s="114">
        <v>403200</v>
      </c>
      <c r="S185" s="35" t="s">
        <v>684</v>
      </c>
      <c r="T185" s="37"/>
      <c r="U185" s="27" t="s">
        <v>334</v>
      </c>
      <c r="V185" s="42" t="s">
        <v>147</v>
      </c>
      <c r="W185" s="133" t="s">
        <v>70</v>
      </c>
      <c r="X185" s="187" t="s">
        <v>1185</v>
      </c>
    </row>
    <row r="186" spans="1:162" ht="34.5" customHeight="1" x14ac:dyDescent="0.25">
      <c r="A186" s="191" t="s">
        <v>1641</v>
      </c>
      <c r="B186" s="191">
        <v>9518962</v>
      </c>
      <c r="C186" s="192" t="s">
        <v>1640</v>
      </c>
      <c r="D186" s="193" t="s">
        <v>1639</v>
      </c>
      <c r="E186" s="194" t="s">
        <v>1642</v>
      </c>
      <c r="F186" s="195" t="s">
        <v>65</v>
      </c>
      <c r="G186" s="196"/>
      <c r="H186" s="197">
        <v>46237</v>
      </c>
      <c r="I186" s="197">
        <v>46601</v>
      </c>
      <c r="J186" s="198" t="s">
        <v>65</v>
      </c>
      <c r="K186" s="200"/>
      <c r="L186" s="199"/>
      <c r="M186" s="198">
        <v>46601</v>
      </c>
      <c r="N186" s="200" t="s">
        <v>186</v>
      </c>
      <c r="O186" s="200" t="s">
        <v>396</v>
      </c>
      <c r="P186" s="114">
        <v>362.5</v>
      </c>
      <c r="Q186" s="114">
        <v>4350</v>
      </c>
      <c r="R186" s="201">
        <v>4350</v>
      </c>
      <c r="S186" s="35" t="s">
        <v>352</v>
      </c>
      <c r="T186" s="203"/>
      <c r="U186" s="37" t="s">
        <v>353</v>
      </c>
      <c r="V186" s="66" t="s">
        <v>354</v>
      </c>
      <c r="W186" s="51" t="s">
        <v>1124</v>
      </c>
      <c r="X186" s="187" t="s">
        <v>217</v>
      </c>
    </row>
    <row r="187" spans="1:162" ht="39" customHeight="1" x14ac:dyDescent="0.25">
      <c r="A187" s="27" t="s">
        <v>1507</v>
      </c>
      <c r="B187" s="27">
        <v>9505094</v>
      </c>
      <c r="C187" s="65" t="s">
        <v>1508</v>
      </c>
      <c r="D187" s="29" t="s">
        <v>1509</v>
      </c>
      <c r="E187" s="28" t="s">
        <v>1510</v>
      </c>
      <c r="F187" s="30" t="s">
        <v>65</v>
      </c>
      <c r="G187" s="47"/>
      <c r="H187" s="39">
        <v>46149</v>
      </c>
      <c r="I187" s="39">
        <v>46513</v>
      </c>
      <c r="J187" s="32" t="s">
        <v>65</v>
      </c>
      <c r="K187" s="45"/>
      <c r="L187" s="36"/>
      <c r="M187" s="32">
        <v>46513</v>
      </c>
      <c r="N187" s="45" t="s">
        <v>193</v>
      </c>
      <c r="O187" s="45" t="s">
        <v>396</v>
      </c>
      <c r="P187" s="148">
        <v>645</v>
      </c>
      <c r="Q187" s="114">
        <v>7740</v>
      </c>
      <c r="R187" s="114">
        <v>7740</v>
      </c>
      <c r="S187" s="35"/>
      <c r="T187" s="37"/>
      <c r="U187" s="37" t="s">
        <v>438</v>
      </c>
      <c r="V187" s="66" t="s">
        <v>1501</v>
      </c>
      <c r="W187" s="51" t="s">
        <v>1185</v>
      </c>
      <c r="X187" s="187" t="s">
        <v>70</v>
      </c>
    </row>
    <row r="188" spans="1:162" ht="41.45" customHeight="1" x14ac:dyDescent="0.25">
      <c r="A188" s="27" t="s">
        <v>1568</v>
      </c>
      <c r="B188" s="27">
        <v>9510052</v>
      </c>
      <c r="C188" s="65" t="s">
        <v>1569</v>
      </c>
      <c r="D188" s="29" t="s">
        <v>1570</v>
      </c>
      <c r="E188" s="28" t="s">
        <v>1571</v>
      </c>
      <c r="F188" s="30" t="s">
        <v>65</v>
      </c>
      <c r="G188" s="47"/>
      <c r="H188" s="39">
        <v>46192</v>
      </c>
      <c r="I188" s="39">
        <v>46374</v>
      </c>
      <c r="J188" s="32" t="s">
        <v>65</v>
      </c>
      <c r="K188" s="36"/>
      <c r="L188" s="36"/>
      <c r="M188" s="32">
        <v>46374</v>
      </c>
      <c r="N188" s="45" t="s">
        <v>101</v>
      </c>
      <c r="O188" s="45" t="s">
        <v>67</v>
      </c>
      <c r="P188" s="114">
        <v>1166.6600000000001</v>
      </c>
      <c r="Q188" s="114">
        <v>7000</v>
      </c>
      <c r="R188" s="114">
        <v>7000</v>
      </c>
      <c r="S188" s="35" t="s">
        <v>155</v>
      </c>
      <c r="T188" s="37"/>
      <c r="U188" s="37" t="s">
        <v>1523</v>
      </c>
      <c r="V188" s="66" t="s">
        <v>1323</v>
      </c>
      <c r="W188" s="51" t="s">
        <v>217</v>
      </c>
      <c r="X188" s="159" t="s">
        <v>1124</v>
      </c>
    </row>
    <row r="189" spans="1:162" s="25" customFormat="1" ht="42.6" customHeight="1" x14ac:dyDescent="0.25">
      <c r="A189" s="191" t="s">
        <v>1579</v>
      </c>
      <c r="B189" s="191">
        <v>9517528</v>
      </c>
      <c r="C189" s="192" t="s">
        <v>1578</v>
      </c>
      <c r="D189" s="193" t="s">
        <v>1570</v>
      </c>
      <c r="E189" s="194" t="s">
        <v>1580</v>
      </c>
      <c r="F189" s="195" t="s">
        <v>65</v>
      </c>
      <c r="G189" s="196"/>
      <c r="H189" s="197">
        <v>46210</v>
      </c>
      <c r="I189" s="197">
        <v>46574</v>
      </c>
      <c r="J189" s="198" t="s">
        <v>98</v>
      </c>
      <c r="K189" s="199"/>
      <c r="L189" s="199"/>
      <c r="M189" s="198">
        <v>49862</v>
      </c>
      <c r="N189" s="200" t="s">
        <v>99</v>
      </c>
      <c r="O189" s="200" t="s">
        <v>396</v>
      </c>
      <c r="P189" s="114">
        <v>2115.38</v>
      </c>
      <c r="Q189" s="114">
        <v>25384.65</v>
      </c>
      <c r="R189" s="201">
        <v>25384.65</v>
      </c>
      <c r="S189" s="35" t="s">
        <v>1477</v>
      </c>
      <c r="T189" s="203"/>
      <c r="U189" s="37" t="s">
        <v>164</v>
      </c>
      <c r="V189" s="66" t="s">
        <v>165</v>
      </c>
      <c r="W189" s="51" t="s">
        <v>217</v>
      </c>
      <c r="X189" s="159" t="s">
        <v>1124</v>
      </c>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row>
    <row r="190" spans="1:162" ht="48.95" customHeight="1" x14ac:dyDescent="0.25">
      <c r="A190" s="74" t="s">
        <v>1334</v>
      </c>
      <c r="B190" s="74">
        <v>9493215</v>
      </c>
      <c r="C190" s="79" t="s">
        <v>1335</v>
      </c>
      <c r="D190" s="140" t="s">
        <v>685</v>
      </c>
      <c r="E190" s="82" t="s">
        <v>1336</v>
      </c>
      <c r="F190" s="75" t="s">
        <v>65</v>
      </c>
      <c r="G190" s="76"/>
      <c r="H190" s="77">
        <v>46056</v>
      </c>
      <c r="I190" s="77">
        <v>46420</v>
      </c>
      <c r="J190" s="39" t="s">
        <v>98</v>
      </c>
      <c r="K190" s="142"/>
      <c r="L190" s="78"/>
      <c r="M190" s="77">
        <v>49707</v>
      </c>
      <c r="N190" s="45" t="s">
        <v>75</v>
      </c>
      <c r="O190" s="142" t="s">
        <v>396</v>
      </c>
      <c r="P190" s="114">
        <f>Tabela1[[#This Row],[VALOR ANUAL]]/12</f>
        <v>23933.666666666668</v>
      </c>
      <c r="Q190" s="114">
        <v>287204</v>
      </c>
      <c r="R190" s="114">
        <v>287204</v>
      </c>
      <c r="S190" s="80" t="s">
        <v>1104</v>
      </c>
      <c r="T190" s="81"/>
      <c r="U190" s="81" t="s">
        <v>147</v>
      </c>
      <c r="V190" s="145" t="s">
        <v>1337</v>
      </c>
      <c r="W190" s="146" t="s">
        <v>217</v>
      </c>
      <c r="X190" s="159" t="s">
        <v>1124</v>
      </c>
    </row>
    <row r="191" spans="1:162" s="25" customFormat="1" ht="48.95" customHeight="1" x14ac:dyDescent="0.25">
      <c r="A191" s="27" t="s">
        <v>686</v>
      </c>
      <c r="B191" s="27">
        <v>9453452</v>
      </c>
      <c r="C191" s="63" t="s">
        <v>687</v>
      </c>
      <c r="D191" s="29" t="s">
        <v>688</v>
      </c>
      <c r="E191" s="28" t="s">
        <v>689</v>
      </c>
      <c r="F191" s="30" t="s">
        <v>65</v>
      </c>
      <c r="G191" s="30"/>
      <c r="H191" s="32">
        <v>45716</v>
      </c>
      <c r="I191" s="32">
        <v>46080</v>
      </c>
      <c r="J191" s="32" t="s">
        <v>98</v>
      </c>
      <c r="K191" s="33">
        <v>46081</v>
      </c>
      <c r="L191" s="31">
        <v>46445</v>
      </c>
      <c r="M191" s="32">
        <v>49367</v>
      </c>
      <c r="N191" s="33" t="s">
        <v>75</v>
      </c>
      <c r="O191" s="33" t="s">
        <v>396</v>
      </c>
      <c r="P191" s="114">
        <f>Tabela1[[#This Row],[VALOR TOTAL]]/12</f>
        <v>965.43</v>
      </c>
      <c r="Q191" s="114">
        <v>11585.16</v>
      </c>
      <c r="R191" s="114">
        <v>11585.16</v>
      </c>
      <c r="S191" s="35" t="s">
        <v>120</v>
      </c>
      <c r="T191" s="37"/>
      <c r="U191" s="27" t="s">
        <v>121</v>
      </c>
      <c r="V191" s="40" t="s">
        <v>115</v>
      </c>
      <c r="W191" s="51" t="s">
        <v>70</v>
      </c>
      <c r="X191" s="159" t="s">
        <v>1185</v>
      </c>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row>
    <row r="192" spans="1:162" ht="35.1" customHeight="1" x14ac:dyDescent="0.25">
      <c r="A192" s="180">
        <v>9508039</v>
      </c>
      <c r="B192" s="27">
        <v>9508039</v>
      </c>
      <c r="C192" s="65" t="s">
        <v>1528</v>
      </c>
      <c r="D192" s="29" t="s">
        <v>1527</v>
      </c>
      <c r="E192" s="28" t="s">
        <v>1590</v>
      </c>
      <c r="F192" s="30" t="s">
        <v>65</v>
      </c>
      <c r="G192" s="47"/>
      <c r="H192" s="39">
        <v>46156</v>
      </c>
      <c r="I192" s="39">
        <v>46520</v>
      </c>
      <c r="J192" s="32" t="s">
        <v>65</v>
      </c>
      <c r="K192" s="45"/>
      <c r="L192" s="36"/>
      <c r="M192" s="32">
        <v>46520</v>
      </c>
      <c r="N192" s="45" t="s">
        <v>193</v>
      </c>
      <c r="O192" s="45" t="s">
        <v>396</v>
      </c>
      <c r="P192" s="114">
        <v>10096.9</v>
      </c>
      <c r="Q192" s="114">
        <v>121162.86</v>
      </c>
      <c r="R192" s="114">
        <v>121162.86</v>
      </c>
      <c r="S192" s="35" t="s">
        <v>413</v>
      </c>
      <c r="T192" s="37"/>
      <c r="U192" s="37" t="s">
        <v>414</v>
      </c>
      <c r="V192" s="66" t="s">
        <v>1506</v>
      </c>
      <c r="W192" s="51" t="s">
        <v>217</v>
      </c>
      <c r="X192" s="159" t="s">
        <v>1124</v>
      </c>
    </row>
    <row r="193" spans="1:162" ht="39.6" customHeight="1" x14ac:dyDescent="0.25">
      <c r="A193" s="180" t="s">
        <v>1587</v>
      </c>
      <c r="B193" s="27">
        <v>9517537</v>
      </c>
      <c r="C193" s="65" t="s">
        <v>1588</v>
      </c>
      <c r="D193" s="29" t="s">
        <v>1527</v>
      </c>
      <c r="E193" s="28" t="s">
        <v>1589</v>
      </c>
      <c r="F193" s="30" t="s">
        <v>65</v>
      </c>
      <c r="G193" s="47"/>
      <c r="H193" s="39">
        <v>46210</v>
      </c>
      <c r="I193" s="39">
        <v>46574</v>
      </c>
      <c r="J193" s="32" t="s">
        <v>65</v>
      </c>
      <c r="K193" s="45"/>
      <c r="L193" s="36"/>
      <c r="M193" s="32">
        <v>46574</v>
      </c>
      <c r="N193" s="45" t="s">
        <v>99</v>
      </c>
      <c r="O193" s="45" t="s">
        <v>396</v>
      </c>
      <c r="P193" s="114">
        <v>4750</v>
      </c>
      <c r="Q193" s="114">
        <v>57000</v>
      </c>
      <c r="R193" s="114">
        <v>57000</v>
      </c>
      <c r="S193" s="35" t="s">
        <v>413</v>
      </c>
      <c r="T193" s="37"/>
      <c r="U193" s="37" t="s">
        <v>414</v>
      </c>
      <c r="V193" s="66" t="s">
        <v>1506</v>
      </c>
      <c r="W193" s="51" t="s">
        <v>70</v>
      </c>
      <c r="X193" s="159" t="s">
        <v>1185</v>
      </c>
    </row>
    <row r="194" spans="1:162" ht="29.1" customHeight="1" x14ac:dyDescent="0.25">
      <c r="A194" s="27" t="s">
        <v>1177</v>
      </c>
      <c r="B194" s="27">
        <v>9481926</v>
      </c>
      <c r="C194" s="65" t="s">
        <v>1176</v>
      </c>
      <c r="D194" s="29" t="s">
        <v>1175</v>
      </c>
      <c r="E194" s="28" t="s">
        <v>1591</v>
      </c>
      <c r="F194" s="30" t="s">
        <v>65</v>
      </c>
      <c r="G194" s="47"/>
      <c r="H194" s="39">
        <v>45968</v>
      </c>
      <c r="I194" s="39">
        <v>46332</v>
      </c>
      <c r="J194" s="39" t="s">
        <v>98</v>
      </c>
      <c r="K194" s="45"/>
      <c r="L194" s="36"/>
      <c r="M194" s="39">
        <v>49619</v>
      </c>
      <c r="N194" s="45" t="s">
        <v>148</v>
      </c>
      <c r="O194" s="45" t="s">
        <v>67</v>
      </c>
      <c r="P194" s="144">
        <v>309.25</v>
      </c>
      <c r="Q194" s="144">
        <v>3711</v>
      </c>
      <c r="R194" s="114">
        <v>3711</v>
      </c>
      <c r="S194" s="35" t="s">
        <v>120</v>
      </c>
      <c r="T194" s="37"/>
      <c r="U194" s="37" t="s">
        <v>115</v>
      </c>
      <c r="V194" s="66" t="s">
        <v>1178</v>
      </c>
      <c r="W194" s="51" t="s">
        <v>1124</v>
      </c>
      <c r="X194" s="159" t="s">
        <v>217</v>
      </c>
    </row>
    <row r="195" spans="1:162" ht="25.5" customHeight="1" x14ac:dyDescent="0.25">
      <c r="A195" s="27" t="s">
        <v>1241</v>
      </c>
      <c r="B195" s="27">
        <v>9483043</v>
      </c>
      <c r="C195" s="65" t="s">
        <v>1242</v>
      </c>
      <c r="D195" s="29" t="s">
        <v>690</v>
      </c>
      <c r="E195" s="28" t="s">
        <v>1243</v>
      </c>
      <c r="F195" s="30" t="s">
        <v>65</v>
      </c>
      <c r="G195" s="47"/>
      <c r="H195" s="39">
        <v>45980</v>
      </c>
      <c r="I195" s="39">
        <v>46344</v>
      </c>
      <c r="J195" s="39" t="s">
        <v>98</v>
      </c>
      <c r="K195" s="36"/>
      <c r="L195" s="36"/>
      <c r="M195" s="39">
        <v>49631</v>
      </c>
      <c r="N195" s="45" t="s">
        <v>148</v>
      </c>
      <c r="O195" s="45" t="s">
        <v>67</v>
      </c>
      <c r="P195" s="113">
        <v>938.09</v>
      </c>
      <c r="Q195" s="113">
        <v>11257.08</v>
      </c>
      <c r="R195" s="113">
        <v>112570.8</v>
      </c>
      <c r="S195" s="35" t="s">
        <v>232</v>
      </c>
      <c r="T195" s="37"/>
      <c r="U195" s="37" t="s">
        <v>233</v>
      </c>
      <c r="V195" s="66" t="s">
        <v>1189</v>
      </c>
      <c r="W195" s="51" t="s">
        <v>1185</v>
      </c>
      <c r="X195" s="159" t="s">
        <v>70</v>
      </c>
    </row>
    <row r="196" spans="1:162" ht="54.95" customHeight="1" x14ac:dyDescent="0.25">
      <c r="A196" s="27" t="s">
        <v>691</v>
      </c>
      <c r="B196" s="27">
        <v>9445764</v>
      </c>
      <c r="C196" s="63" t="s">
        <v>692</v>
      </c>
      <c r="D196" s="29" t="s">
        <v>693</v>
      </c>
      <c r="E196" s="28" t="s">
        <v>694</v>
      </c>
      <c r="F196" s="30" t="s">
        <v>65</v>
      </c>
      <c r="G196" s="30"/>
      <c r="H196" s="32">
        <v>45638</v>
      </c>
      <c r="I196" s="32">
        <v>46002</v>
      </c>
      <c r="J196" s="32" t="s">
        <v>98</v>
      </c>
      <c r="K196" s="31">
        <v>46003</v>
      </c>
      <c r="L196" s="31">
        <v>46367</v>
      </c>
      <c r="M196" s="32">
        <v>49289</v>
      </c>
      <c r="N196" s="33" t="s">
        <v>101</v>
      </c>
      <c r="O196" s="33" t="s">
        <v>67</v>
      </c>
      <c r="P196" s="113">
        <v>967.66</v>
      </c>
      <c r="Q196" s="113">
        <v>11611.92</v>
      </c>
      <c r="R196" s="113">
        <v>116119.2</v>
      </c>
      <c r="S196" s="35" t="s">
        <v>695</v>
      </c>
      <c r="T196" s="37"/>
      <c r="U196" s="27" t="s">
        <v>673</v>
      </c>
      <c r="V196" s="40" t="s">
        <v>674</v>
      </c>
      <c r="W196" s="40" t="s">
        <v>1185</v>
      </c>
      <c r="X196" s="159" t="s">
        <v>70</v>
      </c>
    </row>
    <row r="197" spans="1:162" s="25" customFormat="1" ht="39.6" customHeight="1" x14ac:dyDescent="0.25">
      <c r="A197" s="27" t="s">
        <v>696</v>
      </c>
      <c r="B197" s="27">
        <v>9371053</v>
      </c>
      <c r="C197" s="63" t="s">
        <v>697</v>
      </c>
      <c r="D197" s="29" t="s">
        <v>698</v>
      </c>
      <c r="E197" s="28" t="s">
        <v>699</v>
      </c>
      <c r="F197" s="30" t="s">
        <v>65</v>
      </c>
      <c r="G197" s="30"/>
      <c r="H197" s="32">
        <v>44951</v>
      </c>
      <c r="I197" s="32">
        <v>45315</v>
      </c>
      <c r="J197" s="32" t="s">
        <v>98</v>
      </c>
      <c r="K197" s="31">
        <v>46047</v>
      </c>
      <c r="L197" s="31">
        <v>46411</v>
      </c>
      <c r="M197" s="32">
        <v>46776</v>
      </c>
      <c r="N197" s="33" t="s">
        <v>66</v>
      </c>
      <c r="O197" s="33" t="s">
        <v>396</v>
      </c>
      <c r="P197" s="114">
        <f t="shared" ref="P197" si="5">R197/12</f>
        <v>36157.356666666667</v>
      </c>
      <c r="Q197" s="114">
        <v>433888.28</v>
      </c>
      <c r="R197" s="114">
        <v>433888.28</v>
      </c>
      <c r="S197" s="35" t="s">
        <v>155</v>
      </c>
      <c r="T197" s="37"/>
      <c r="U197" s="27" t="s">
        <v>157</v>
      </c>
      <c r="V197" s="42" t="s">
        <v>444</v>
      </c>
      <c r="W197" s="133" t="s">
        <v>70</v>
      </c>
      <c r="X197" s="44" t="s">
        <v>1185</v>
      </c>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row>
    <row r="198" spans="1:162" ht="48.95" customHeight="1" x14ac:dyDescent="0.25">
      <c r="A198" s="27" t="s">
        <v>1553</v>
      </c>
      <c r="B198" s="27">
        <v>9440564</v>
      </c>
      <c r="C198" s="63" t="s">
        <v>700</v>
      </c>
      <c r="D198" s="29" t="s">
        <v>701</v>
      </c>
      <c r="E198" s="28" t="s">
        <v>702</v>
      </c>
      <c r="F198" s="30" t="s">
        <v>65</v>
      </c>
      <c r="G198" s="30"/>
      <c r="H198" s="32">
        <v>45581</v>
      </c>
      <c r="I198" s="32">
        <v>45945</v>
      </c>
      <c r="J198" s="32" t="s">
        <v>98</v>
      </c>
      <c r="K198" s="33">
        <v>45946</v>
      </c>
      <c r="L198" s="31">
        <v>46310</v>
      </c>
      <c r="M198" s="32">
        <v>49232</v>
      </c>
      <c r="N198" s="33" t="s">
        <v>83</v>
      </c>
      <c r="O198" s="33" t="s">
        <v>67</v>
      </c>
      <c r="P198" s="114">
        <f>Tabela1[[#This Row],[VALOR ANUAL]]/12</f>
        <v>37665.9375</v>
      </c>
      <c r="Q198" s="114">
        <v>451991.25</v>
      </c>
      <c r="R198" s="114">
        <v>451991.25</v>
      </c>
      <c r="S198" s="35" t="s">
        <v>155</v>
      </c>
      <c r="T198" s="37"/>
      <c r="U198" s="27" t="s">
        <v>631</v>
      </c>
      <c r="V198" s="44" t="s">
        <v>444</v>
      </c>
      <c r="W198" s="40" t="s">
        <v>217</v>
      </c>
      <c r="X198" s="159" t="s">
        <v>1124</v>
      </c>
    </row>
    <row r="199" spans="1:162" ht="47.45" customHeight="1" x14ac:dyDescent="0.25">
      <c r="A199" s="27" t="s">
        <v>1383</v>
      </c>
      <c r="B199" s="27">
        <v>9493179</v>
      </c>
      <c r="C199" s="65" t="s">
        <v>1384</v>
      </c>
      <c r="D199" s="29" t="s">
        <v>1385</v>
      </c>
      <c r="E199" s="28" t="s">
        <v>1386</v>
      </c>
      <c r="F199" s="30" t="s">
        <v>65</v>
      </c>
      <c r="G199" s="47"/>
      <c r="H199" s="39">
        <v>46052</v>
      </c>
      <c r="I199" s="39">
        <v>46416</v>
      </c>
      <c r="J199" s="39" t="s">
        <v>98</v>
      </c>
      <c r="K199" s="45"/>
      <c r="L199" s="36"/>
      <c r="M199" s="39">
        <v>49703</v>
      </c>
      <c r="N199" s="45" t="s">
        <v>66</v>
      </c>
      <c r="O199" s="45" t="s">
        <v>396</v>
      </c>
      <c r="P199" s="144">
        <v>483.33</v>
      </c>
      <c r="Q199" s="144">
        <v>5799.99</v>
      </c>
      <c r="R199" s="114">
        <v>5799.99</v>
      </c>
      <c r="S199" s="35" t="s">
        <v>565</v>
      </c>
      <c r="T199" s="37"/>
      <c r="U199" s="37" t="s">
        <v>343</v>
      </c>
      <c r="V199" s="66" t="s">
        <v>1345</v>
      </c>
      <c r="W199" s="51" t="s">
        <v>1124</v>
      </c>
      <c r="X199" s="159" t="s">
        <v>217</v>
      </c>
    </row>
    <row r="200" spans="1:162" ht="24.6" customHeight="1" x14ac:dyDescent="0.25">
      <c r="A200" s="27" t="s">
        <v>703</v>
      </c>
      <c r="B200" s="27">
        <v>9428207</v>
      </c>
      <c r="C200" s="63" t="s">
        <v>704</v>
      </c>
      <c r="D200" s="29" t="s">
        <v>705</v>
      </c>
      <c r="E200" s="28" t="s">
        <v>706</v>
      </c>
      <c r="F200" s="30" t="s">
        <v>65</v>
      </c>
      <c r="G200" s="30" t="s">
        <v>98</v>
      </c>
      <c r="H200" s="32">
        <v>45447</v>
      </c>
      <c r="I200" s="32">
        <v>45811</v>
      </c>
      <c r="J200" s="32" t="s">
        <v>98</v>
      </c>
      <c r="K200" s="33">
        <v>46177</v>
      </c>
      <c r="L200" s="31">
        <v>46541</v>
      </c>
      <c r="M200" s="32">
        <v>47272</v>
      </c>
      <c r="N200" s="33" t="s">
        <v>105</v>
      </c>
      <c r="O200" s="33" t="s">
        <v>396</v>
      </c>
      <c r="P200" s="114">
        <f>Tabela1[[#This Row],[VALOR TOTAL]]/12</f>
        <v>146973.25666666668</v>
      </c>
      <c r="Q200" s="114">
        <v>1763679.08</v>
      </c>
      <c r="R200" s="114">
        <v>1763679.08</v>
      </c>
      <c r="S200" s="35" t="s">
        <v>301</v>
      </c>
      <c r="T200" s="37"/>
      <c r="U200" s="27" t="s">
        <v>77</v>
      </c>
      <c r="V200" s="42" t="s">
        <v>76</v>
      </c>
      <c r="W200" s="40" t="s">
        <v>70</v>
      </c>
      <c r="X200" s="44" t="s">
        <v>1185</v>
      </c>
    </row>
    <row r="201" spans="1:162" ht="64.5" customHeight="1" x14ac:dyDescent="0.25">
      <c r="A201" s="27" t="s">
        <v>1202</v>
      </c>
      <c r="B201" s="27">
        <v>9483073</v>
      </c>
      <c r="C201" s="65" t="s">
        <v>1342</v>
      </c>
      <c r="D201" s="29" t="s">
        <v>1200</v>
      </c>
      <c r="E201" s="28" t="s">
        <v>1201</v>
      </c>
      <c r="F201" s="30" t="s">
        <v>65</v>
      </c>
      <c r="G201" s="47"/>
      <c r="H201" s="39">
        <v>45973</v>
      </c>
      <c r="I201" s="39">
        <v>46337</v>
      </c>
      <c r="J201" s="39" t="s">
        <v>98</v>
      </c>
      <c r="K201" s="45"/>
      <c r="L201" s="36"/>
      <c r="M201" s="39">
        <v>49624</v>
      </c>
      <c r="N201" s="45" t="s">
        <v>148</v>
      </c>
      <c r="O201" s="45" t="s">
        <v>67</v>
      </c>
      <c r="P201" s="144">
        <v>4119</v>
      </c>
      <c r="Q201" s="144">
        <v>49428</v>
      </c>
      <c r="R201" s="114">
        <v>49428</v>
      </c>
      <c r="S201" s="35" t="s">
        <v>232</v>
      </c>
      <c r="T201" s="37"/>
      <c r="U201" s="37" t="s">
        <v>233</v>
      </c>
      <c r="V201" s="66" t="s">
        <v>1189</v>
      </c>
      <c r="W201" s="51" t="s">
        <v>1124</v>
      </c>
      <c r="X201" s="159" t="s">
        <v>217</v>
      </c>
    </row>
    <row r="202" spans="1:162" s="25" customFormat="1" ht="41.1" customHeight="1" x14ac:dyDescent="0.25">
      <c r="A202" s="74" t="s">
        <v>1341</v>
      </c>
      <c r="B202" s="74">
        <v>9493222</v>
      </c>
      <c r="C202" s="65" t="s">
        <v>1343</v>
      </c>
      <c r="D202" s="140" t="s">
        <v>1200</v>
      </c>
      <c r="E202" s="82" t="s">
        <v>1344</v>
      </c>
      <c r="F202" s="75" t="s">
        <v>65</v>
      </c>
      <c r="G202" s="76"/>
      <c r="H202" s="77">
        <v>46057</v>
      </c>
      <c r="I202" s="77">
        <v>46421</v>
      </c>
      <c r="J202" s="39" t="s">
        <v>98</v>
      </c>
      <c r="K202" s="142"/>
      <c r="L202" s="78"/>
      <c r="M202" s="77">
        <v>49708</v>
      </c>
      <c r="N202" s="142" t="s">
        <v>75</v>
      </c>
      <c r="O202" s="142" t="s">
        <v>396</v>
      </c>
      <c r="P202" s="114">
        <f>Tabela1[[#This Row],[VALOR TOTAL]]/12</f>
        <v>606.375</v>
      </c>
      <c r="Q202" s="114">
        <v>7276.5</v>
      </c>
      <c r="R202" s="114">
        <v>7276.5</v>
      </c>
      <c r="S202" s="80" t="s">
        <v>120</v>
      </c>
      <c r="T202" s="81"/>
      <c r="U202" s="81" t="s">
        <v>115</v>
      </c>
      <c r="V202" s="145" t="s">
        <v>1178</v>
      </c>
      <c r="W202" s="146" t="s">
        <v>70</v>
      </c>
      <c r="X202" s="159" t="s">
        <v>1185</v>
      </c>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row>
    <row r="203" spans="1:162" ht="35.450000000000003" customHeight="1" x14ac:dyDescent="0.25">
      <c r="A203" s="27" t="s">
        <v>1596</v>
      </c>
      <c r="B203" s="27">
        <v>9442810</v>
      </c>
      <c r="C203" s="63" t="s">
        <v>707</v>
      </c>
      <c r="D203" s="29" t="s">
        <v>708</v>
      </c>
      <c r="E203" s="28" t="s">
        <v>709</v>
      </c>
      <c r="F203" s="30" t="s">
        <v>65</v>
      </c>
      <c r="G203" s="30"/>
      <c r="H203" s="32">
        <v>45624</v>
      </c>
      <c r="I203" s="32">
        <v>45988</v>
      </c>
      <c r="J203" s="32" t="s">
        <v>98</v>
      </c>
      <c r="K203" s="33">
        <v>45989</v>
      </c>
      <c r="L203" s="31">
        <v>46353</v>
      </c>
      <c r="M203" s="32">
        <v>49275</v>
      </c>
      <c r="N203" s="33" t="s">
        <v>148</v>
      </c>
      <c r="O203" s="33" t="s">
        <v>67</v>
      </c>
      <c r="P203" s="113">
        <v>157500</v>
      </c>
      <c r="Q203" s="113">
        <v>1890000</v>
      </c>
      <c r="R203" s="113">
        <v>18900000</v>
      </c>
      <c r="S203" s="35" t="s">
        <v>145</v>
      </c>
      <c r="T203" s="37"/>
      <c r="U203" s="27" t="s">
        <v>147</v>
      </c>
      <c r="V203" s="40" t="s">
        <v>334</v>
      </c>
      <c r="W203" s="40" t="s">
        <v>1185</v>
      </c>
      <c r="X203" s="159" t="s">
        <v>70</v>
      </c>
    </row>
    <row r="204" spans="1:162" ht="35.450000000000003" customHeight="1" x14ac:dyDescent="0.25">
      <c r="A204" s="27" t="s">
        <v>1597</v>
      </c>
      <c r="B204" s="27">
        <v>9447450</v>
      </c>
      <c r="C204" s="63" t="s">
        <v>710</v>
      </c>
      <c r="D204" s="29" t="s">
        <v>711</v>
      </c>
      <c r="E204" s="28" t="s">
        <v>712</v>
      </c>
      <c r="F204" s="30" t="s">
        <v>65</v>
      </c>
      <c r="G204" s="30"/>
      <c r="H204" s="32">
        <v>45657</v>
      </c>
      <c r="I204" s="32">
        <v>46021</v>
      </c>
      <c r="J204" s="32" t="s">
        <v>98</v>
      </c>
      <c r="K204" s="33">
        <v>46022</v>
      </c>
      <c r="L204" s="31">
        <v>46386</v>
      </c>
      <c r="M204" s="32">
        <v>49308</v>
      </c>
      <c r="N204" s="33" t="s">
        <v>101</v>
      </c>
      <c r="O204" s="33" t="s">
        <v>67</v>
      </c>
      <c r="P204" s="144">
        <v>12615.66</v>
      </c>
      <c r="Q204" s="144">
        <v>151387.92000000001</v>
      </c>
      <c r="R204" s="114">
        <v>151387.92000000001</v>
      </c>
      <c r="S204" s="35" t="s">
        <v>713</v>
      </c>
      <c r="T204" s="37"/>
      <c r="U204" s="27" t="s">
        <v>487</v>
      </c>
      <c r="V204" s="40" t="s">
        <v>714</v>
      </c>
      <c r="W204" s="40" t="s">
        <v>1124</v>
      </c>
      <c r="X204" s="159" t="s">
        <v>217</v>
      </c>
    </row>
    <row r="205" spans="1:162" ht="36" customHeight="1" x14ac:dyDescent="0.25">
      <c r="A205" s="27" t="s">
        <v>715</v>
      </c>
      <c r="B205" s="27">
        <v>9396481</v>
      </c>
      <c r="C205" s="63" t="s">
        <v>716</v>
      </c>
      <c r="D205" s="29" t="s">
        <v>1394</v>
      </c>
      <c r="E205" s="28" t="s">
        <v>717</v>
      </c>
      <c r="F205" s="30" t="s">
        <v>65</v>
      </c>
      <c r="G205" s="30"/>
      <c r="H205" s="32">
        <v>45210</v>
      </c>
      <c r="I205" s="32">
        <v>45575</v>
      </c>
      <c r="J205" s="32" t="s">
        <v>98</v>
      </c>
      <c r="K205" s="31">
        <v>45941</v>
      </c>
      <c r="L205" s="31">
        <v>46305</v>
      </c>
      <c r="M205" s="32">
        <v>47036</v>
      </c>
      <c r="N205" s="33" t="s">
        <v>83</v>
      </c>
      <c r="O205" s="33" t="s">
        <v>67</v>
      </c>
      <c r="P205" s="114">
        <f>Tabela1[[#This Row],[VALOR TOTAL]]/12</f>
        <v>4387.9008333333331</v>
      </c>
      <c r="Q205" s="114">
        <v>52654.81</v>
      </c>
      <c r="R205" s="114">
        <v>52654.81</v>
      </c>
      <c r="S205" s="35" t="s">
        <v>565</v>
      </c>
      <c r="T205" s="37"/>
      <c r="U205" s="27" t="s">
        <v>343</v>
      </c>
      <c r="V205" s="42" t="s">
        <v>718</v>
      </c>
      <c r="W205" s="146" t="s">
        <v>70</v>
      </c>
      <c r="X205" s="159" t="s">
        <v>1185</v>
      </c>
    </row>
    <row r="206" spans="1:162" ht="49.5" customHeight="1" x14ac:dyDescent="0.25">
      <c r="A206" s="27" t="s">
        <v>719</v>
      </c>
      <c r="B206" s="27">
        <v>9434179</v>
      </c>
      <c r="C206" s="63" t="s">
        <v>720</v>
      </c>
      <c r="D206" s="29" t="s">
        <v>721</v>
      </c>
      <c r="E206" s="28" t="s">
        <v>722</v>
      </c>
      <c r="F206" s="30" t="s">
        <v>65</v>
      </c>
      <c r="G206" s="30"/>
      <c r="H206" s="32">
        <v>45504</v>
      </c>
      <c r="I206" s="32">
        <v>45868</v>
      </c>
      <c r="J206" s="32" t="s">
        <v>98</v>
      </c>
      <c r="K206" s="33">
        <v>46234</v>
      </c>
      <c r="L206" s="31">
        <v>46598</v>
      </c>
      <c r="M206" s="32">
        <v>49155</v>
      </c>
      <c r="N206" s="33" t="s">
        <v>99</v>
      </c>
      <c r="O206" s="33" t="s">
        <v>396</v>
      </c>
      <c r="P206" s="114">
        <f>Tabela1[[#This Row],[VALOR ANUAL]]/12</f>
        <v>3218.8166666666671</v>
      </c>
      <c r="Q206" s="114">
        <v>38625.800000000003</v>
      </c>
      <c r="R206" s="114">
        <v>38625.800000000003</v>
      </c>
      <c r="S206" s="58" t="s">
        <v>301</v>
      </c>
      <c r="T206" s="37"/>
      <c r="U206" s="27" t="s">
        <v>230</v>
      </c>
      <c r="V206" s="42" t="s">
        <v>181</v>
      </c>
      <c r="W206" s="40" t="s">
        <v>217</v>
      </c>
      <c r="X206" s="159" t="s">
        <v>1124</v>
      </c>
    </row>
    <row r="207" spans="1:162" ht="41.1" customHeight="1" x14ac:dyDescent="0.25">
      <c r="A207" s="150" t="s">
        <v>1347</v>
      </c>
      <c r="B207" s="27">
        <v>9493151</v>
      </c>
      <c r="C207" s="149" t="s">
        <v>1346</v>
      </c>
      <c r="D207" s="87" t="s">
        <v>1432</v>
      </c>
      <c r="E207" s="137" t="s">
        <v>1390</v>
      </c>
      <c r="F207" s="30" t="s">
        <v>65</v>
      </c>
      <c r="G207" s="47"/>
      <c r="H207" s="39">
        <v>46052</v>
      </c>
      <c r="I207" s="39">
        <v>46416</v>
      </c>
      <c r="J207" s="39" t="s">
        <v>98</v>
      </c>
      <c r="K207" s="45"/>
      <c r="L207" s="36"/>
      <c r="M207" s="39">
        <v>49703</v>
      </c>
      <c r="N207" s="33" t="s">
        <v>66</v>
      </c>
      <c r="O207" s="33" t="s">
        <v>396</v>
      </c>
      <c r="P207" s="114">
        <v>83333.33</v>
      </c>
      <c r="Q207" s="114">
        <v>1000000</v>
      </c>
      <c r="R207" s="114">
        <v>1000000</v>
      </c>
      <c r="S207" s="35" t="s">
        <v>120</v>
      </c>
      <c r="T207" s="37"/>
      <c r="U207" s="86" t="s">
        <v>1348</v>
      </c>
      <c r="V207" s="86" t="s">
        <v>443</v>
      </c>
      <c r="W207" s="86" t="s">
        <v>217</v>
      </c>
      <c r="X207" s="159" t="s">
        <v>1124</v>
      </c>
    </row>
    <row r="208" spans="1:162" ht="31.5" customHeight="1" x14ac:dyDescent="0.25">
      <c r="A208" s="74" t="s">
        <v>1364</v>
      </c>
      <c r="B208" s="74">
        <v>9494484</v>
      </c>
      <c r="C208" s="65" t="s">
        <v>1365</v>
      </c>
      <c r="D208" s="28" t="s">
        <v>1366</v>
      </c>
      <c r="E208" s="28" t="s">
        <v>1367</v>
      </c>
      <c r="F208" s="75" t="s">
        <v>65</v>
      </c>
      <c r="G208" s="76"/>
      <c r="H208" s="77">
        <v>46063</v>
      </c>
      <c r="I208" s="77">
        <v>46427</v>
      </c>
      <c r="J208" s="39" t="s">
        <v>98</v>
      </c>
      <c r="K208" s="142"/>
      <c r="L208" s="78"/>
      <c r="M208" s="77">
        <v>49714</v>
      </c>
      <c r="N208" s="142" t="s">
        <v>75</v>
      </c>
      <c r="O208" s="142" t="s">
        <v>396</v>
      </c>
      <c r="P208" s="114">
        <v>41666.660000000003</v>
      </c>
      <c r="Q208" s="114">
        <v>500000</v>
      </c>
      <c r="R208" s="114">
        <v>500000</v>
      </c>
      <c r="S208" s="80" t="s">
        <v>155</v>
      </c>
      <c r="T208" s="81"/>
      <c r="U208" s="81" t="s">
        <v>184</v>
      </c>
      <c r="V208" s="145" t="s">
        <v>443</v>
      </c>
      <c r="W208" s="27" t="s">
        <v>217</v>
      </c>
      <c r="X208" s="159" t="s">
        <v>1593</v>
      </c>
    </row>
    <row r="209" spans="1:162" ht="63.6" customHeight="1" x14ac:dyDescent="0.25">
      <c r="A209" s="27" t="s">
        <v>724</v>
      </c>
      <c r="B209" s="27">
        <v>9445743</v>
      </c>
      <c r="C209" s="63" t="s">
        <v>725</v>
      </c>
      <c r="D209" s="28" t="s">
        <v>726</v>
      </c>
      <c r="E209" s="28" t="s">
        <v>727</v>
      </c>
      <c r="F209" s="30" t="s">
        <v>65</v>
      </c>
      <c r="G209" s="30"/>
      <c r="H209" s="32">
        <v>45638</v>
      </c>
      <c r="I209" s="32">
        <v>46002</v>
      </c>
      <c r="J209" s="32" t="s">
        <v>98</v>
      </c>
      <c r="K209" s="33">
        <v>46003</v>
      </c>
      <c r="L209" s="31">
        <v>46367</v>
      </c>
      <c r="M209" s="32">
        <v>49289</v>
      </c>
      <c r="N209" s="33" t="s">
        <v>101</v>
      </c>
      <c r="O209" s="33" t="s">
        <v>67</v>
      </c>
      <c r="P209" s="114">
        <v>4250</v>
      </c>
      <c r="Q209" s="114">
        <v>51000</v>
      </c>
      <c r="R209" s="114">
        <v>51000</v>
      </c>
      <c r="S209" s="35" t="s">
        <v>728</v>
      </c>
      <c r="T209" s="37"/>
      <c r="U209" s="167" t="s">
        <v>107</v>
      </c>
      <c r="V209" s="70" t="s">
        <v>108</v>
      </c>
      <c r="W209" s="70" t="s">
        <v>1185</v>
      </c>
      <c r="X209" s="159" t="s">
        <v>70</v>
      </c>
    </row>
    <row r="210" spans="1:162" ht="44.45" customHeight="1" x14ac:dyDescent="0.25">
      <c r="A210" s="27" t="s">
        <v>729</v>
      </c>
      <c r="B210" s="27">
        <v>9390348</v>
      </c>
      <c r="C210" s="63" t="s">
        <v>730</v>
      </c>
      <c r="D210" s="29" t="s">
        <v>731</v>
      </c>
      <c r="E210" s="28" t="s">
        <v>732</v>
      </c>
      <c r="F210" s="30" t="s">
        <v>65</v>
      </c>
      <c r="G210" s="30"/>
      <c r="H210" s="32">
        <v>45133</v>
      </c>
      <c r="I210" s="32">
        <v>45498</v>
      </c>
      <c r="J210" s="32" t="s">
        <v>98</v>
      </c>
      <c r="K210" s="31">
        <v>46229</v>
      </c>
      <c r="L210" s="36">
        <v>46593</v>
      </c>
      <c r="M210" s="32">
        <v>46959</v>
      </c>
      <c r="N210" s="45" t="s">
        <v>99</v>
      </c>
      <c r="O210" s="45" t="s">
        <v>396</v>
      </c>
      <c r="P210" s="114">
        <f t="shared" ref="P210:P220" si="6">R210/12</f>
        <v>6630.25</v>
      </c>
      <c r="Q210" s="114">
        <v>79563</v>
      </c>
      <c r="R210" s="114">
        <v>79563</v>
      </c>
      <c r="S210" s="35" t="s">
        <v>352</v>
      </c>
      <c r="T210" s="37"/>
      <c r="U210" s="27" t="s">
        <v>353</v>
      </c>
      <c r="V210" s="42" t="s">
        <v>354</v>
      </c>
      <c r="W210" s="146" t="s">
        <v>70</v>
      </c>
      <c r="X210" s="44" t="s">
        <v>1185</v>
      </c>
    </row>
    <row r="211" spans="1:162" ht="48" customHeight="1" x14ac:dyDescent="0.25">
      <c r="A211" s="27" t="s">
        <v>733</v>
      </c>
      <c r="B211" s="27">
        <v>9315675</v>
      </c>
      <c r="C211" s="63" t="s">
        <v>734</v>
      </c>
      <c r="D211" s="29" t="s">
        <v>735</v>
      </c>
      <c r="E211" s="28" t="s">
        <v>736</v>
      </c>
      <c r="F211" s="30" t="s">
        <v>65</v>
      </c>
      <c r="G211" s="30"/>
      <c r="H211" s="32">
        <v>44545</v>
      </c>
      <c r="I211" s="32">
        <v>44909</v>
      </c>
      <c r="J211" s="32" t="s">
        <v>98</v>
      </c>
      <c r="K211" s="31">
        <v>46006</v>
      </c>
      <c r="L211" s="36">
        <v>46370</v>
      </c>
      <c r="M211" s="32">
        <v>46370</v>
      </c>
      <c r="N211" s="45" t="s">
        <v>101</v>
      </c>
      <c r="O211" s="45" t="s">
        <v>67</v>
      </c>
      <c r="P211" s="114">
        <f t="shared" si="6"/>
        <v>38662.659166666665</v>
      </c>
      <c r="Q211" s="114">
        <v>463951.91</v>
      </c>
      <c r="R211" s="114">
        <v>463951.91</v>
      </c>
      <c r="S211" s="35" t="s">
        <v>120</v>
      </c>
      <c r="T211" s="27"/>
      <c r="U211" s="27" t="s">
        <v>115</v>
      </c>
      <c r="V211" s="42" t="s">
        <v>187</v>
      </c>
      <c r="W211" s="40" t="s">
        <v>1185</v>
      </c>
      <c r="X211" s="159" t="s">
        <v>70</v>
      </c>
    </row>
    <row r="212" spans="1:162" ht="58.5" customHeight="1" x14ac:dyDescent="0.25">
      <c r="A212" s="27" t="s">
        <v>738</v>
      </c>
      <c r="B212" s="27">
        <v>9445745</v>
      </c>
      <c r="C212" s="63" t="s">
        <v>739</v>
      </c>
      <c r="D212" s="29" t="s">
        <v>740</v>
      </c>
      <c r="E212" s="28" t="s">
        <v>741</v>
      </c>
      <c r="F212" s="30" t="s">
        <v>65</v>
      </c>
      <c r="G212" s="30"/>
      <c r="H212" s="32">
        <v>45642</v>
      </c>
      <c r="I212" s="32">
        <v>46006</v>
      </c>
      <c r="J212" s="32" t="s">
        <v>98</v>
      </c>
      <c r="K212" s="31">
        <v>46007</v>
      </c>
      <c r="L212" s="31">
        <v>46371</v>
      </c>
      <c r="M212" s="32">
        <v>49293</v>
      </c>
      <c r="N212" s="33" t="s">
        <v>101</v>
      </c>
      <c r="O212" s="33" t="s">
        <v>67</v>
      </c>
      <c r="P212" s="114">
        <f>Tabela1[[#This Row],[VALOR ANUAL]]/12</f>
        <v>4487.5</v>
      </c>
      <c r="Q212" s="114">
        <v>53850</v>
      </c>
      <c r="R212" s="114">
        <v>53850</v>
      </c>
      <c r="S212" s="35" t="s">
        <v>728</v>
      </c>
      <c r="T212" s="37"/>
      <c r="U212" s="27" t="s">
        <v>107</v>
      </c>
      <c r="V212" s="40" t="s">
        <v>108</v>
      </c>
      <c r="W212" s="40" t="s">
        <v>217</v>
      </c>
      <c r="X212" s="159" t="s">
        <v>1124</v>
      </c>
    </row>
    <row r="213" spans="1:162" ht="45.6" customHeight="1" x14ac:dyDescent="0.25">
      <c r="A213" s="27" t="s">
        <v>742</v>
      </c>
      <c r="B213" s="27">
        <v>9447300</v>
      </c>
      <c r="C213" s="63" t="s">
        <v>743</v>
      </c>
      <c r="D213" s="29" t="s">
        <v>744</v>
      </c>
      <c r="E213" s="28" t="s">
        <v>745</v>
      </c>
      <c r="F213" s="30" t="s">
        <v>65</v>
      </c>
      <c r="G213" s="30"/>
      <c r="H213" s="32">
        <v>45654</v>
      </c>
      <c r="I213" s="39">
        <v>46018</v>
      </c>
      <c r="J213" s="39" t="s">
        <v>98</v>
      </c>
      <c r="K213" s="31">
        <v>46019</v>
      </c>
      <c r="L213" s="31">
        <v>46383</v>
      </c>
      <c r="M213" s="39">
        <v>49305</v>
      </c>
      <c r="N213" s="33" t="s">
        <v>101</v>
      </c>
      <c r="O213" s="33" t="s">
        <v>67</v>
      </c>
      <c r="P213" s="144">
        <v>1301.6600000000001</v>
      </c>
      <c r="Q213" s="144">
        <v>15619.92</v>
      </c>
      <c r="R213" s="114" t="s">
        <v>746</v>
      </c>
      <c r="S213" s="35" t="s">
        <v>747</v>
      </c>
      <c r="T213" s="37"/>
      <c r="U213" s="27" t="s">
        <v>748</v>
      </c>
      <c r="V213" s="40" t="s">
        <v>749</v>
      </c>
      <c r="W213" s="40" t="s">
        <v>1124</v>
      </c>
      <c r="X213" s="159" t="s">
        <v>217</v>
      </c>
    </row>
    <row r="214" spans="1:162" ht="36.6" customHeight="1" x14ac:dyDescent="0.25">
      <c r="A214" s="27" t="s">
        <v>750</v>
      </c>
      <c r="B214" s="27">
        <v>9468664</v>
      </c>
      <c r="C214" s="63" t="s">
        <v>1340</v>
      </c>
      <c r="D214" s="29" t="s">
        <v>751</v>
      </c>
      <c r="E214" s="28" t="s">
        <v>752</v>
      </c>
      <c r="F214" s="30" t="s">
        <v>65</v>
      </c>
      <c r="G214" s="30"/>
      <c r="H214" s="32">
        <v>45817</v>
      </c>
      <c r="I214" s="39">
        <v>46181</v>
      </c>
      <c r="J214" s="39" t="s">
        <v>98</v>
      </c>
      <c r="K214" s="31">
        <v>46182</v>
      </c>
      <c r="L214" s="31">
        <v>46546</v>
      </c>
      <c r="M214" s="39">
        <v>49468</v>
      </c>
      <c r="N214" s="33" t="s">
        <v>105</v>
      </c>
      <c r="O214" s="33" t="s">
        <v>396</v>
      </c>
      <c r="P214" s="114">
        <f>Tabela1[[#This Row],[VALOR TOTAL]]/12</f>
        <v>4124.5166666666664</v>
      </c>
      <c r="Q214" s="114">
        <v>49494.2</v>
      </c>
      <c r="R214" s="114">
        <v>49494.2</v>
      </c>
      <c r="S214" s="35" t="s">
        <v>155</v>
      </c>
      <c r="T214" s="37"/>
      <c r="U214" s="27" t="s">
        <v>185</v>
      </c>
      <c r="V214" s="40" t="s">
        <v>157</v>
      </c>
      <c r="W214" s="40" t="s">
        <v>70</v>
      </c>
      <c r="X214" s="159" t="s">
        <v>1185</v>
      </c>
    </row>
    <row r="215" spans="1:162" s="25" customFormat="1" ht="51.6" customHeight="1" x14ac:dyDescent="0.25">
      <c r="A215" s="27" t="s">
        <v>753</v>
      </c>
      <c r="B215" s="27">
        <v>9292814</v>
      </c>
      <c r="C215" s="63" t="s">
        <v>754</v>
      </c>
      <c r="D215" s="29" t="s">
        <v>755</v>
      </c>
      <c r="E215" s="28" t="s">
        <v>756</v>
      </c>
      <c r="F215" s="30" t="s">
        <v>65</v>
      </c>
      <c r="G215" s="30"/>
      <c r="H215" s="32">
        <v>44461</v>
      </c>
      <c r="I215" s="32">
        <v>44825</v>
      </c>
      <c r="J215" s="32" t="s">
        <v>98</v>
      </c>
      <c r="K215" s="31">
        <v>45922</v>
      </c>
      <c r="L215" s="36">
        <v>46286</v>
      </c>
      <c r="M215" s="32">
        <v>46286</v>
      </c>
      <c r="N215" s="45" t="s">
        <v>91</v>
      </c>
      <c r="O215" s="45" t="s">
        <v>67</v>
      </c>
      <c r="P215" s="114">
        <f t="shared" si="6"/>
        <v>887.13166666666666</v>
      </c>
      <c r="Q215" s="114">
        <v>10645.56</v>
      </c>
      <c r="R215" s="114">
        <v>10645.58</v>
      </c>
      <c r="S215" s="35" t="s">
        <v>155</v>
      </c>
      <c r="T215" s="37"/>
      <c r="U215" s="27" t="s">
        <v>157</v>
      </c>
      <c r="V215" s="42" t="s">
        <v>185</v>
      </c>
      <c r="W215" s="40" t="s">
        <v>217</v>
      </c>
      <c r="X215" s="159" t="s">
        <v>1124</v>
      </c>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row>
    <row r="216" spans="1:162" ht="30.95" customHeight="1" x14ac:dyDescent="0.25">
      <c r="A216" s="27" t="s">
        <v>757</v>
      </c>
      <c r="B216" s="27">
        <v>9290324</v>
      </c>
      <c r="C216" s="63" t="s">
        <v>758</v>
      </c>
      <c r="D216" s="29" t="s">
        <v>755</v>
      </c>
      <c r="E216" s="28" t="s">
        <v>759</v>
      </c>
      <c r="F216" s="30" t="s">
        <v>65</v>
      </c>
      <c r="G216" s="30"/>
      <c r="H216" s="32">
        <v>44434</v>
      </c>
      <c r="I216" s="32">
        <v>44798</v>
      </c>
      <c r="J216" s="32" t="s">
        <v>98</v>
      </c>
      <c r="K216" s="31">
        <v>45895</v>
      </c>
      <c r="L216" s="31">
        <v>46259</v>
      </c>
      <c r="M216" s="32">
        <v>46259</v>
      </c>
      <c r="N216" s="33" t="s">
        <v>186</v>
      </c>
      <c r="O216" s="45" t="s">
        <v>67</v>
      </c>
      <c r="P216" s="144">
        <v>3522.27</v>
      </c>
      <c r="Q216" s="144">
        <v>42267.27</v>
      </c>
      <c r="R216" s="114">
        <v>42267.27</v>
      </c>
      <c r="S216" s="35" t="s">
        <v>980</v>
      </c>
      <c r="T216" s="37"/>
      <c r="U216" s="27" t="s">
        <v>191</v>
      </c>
      <c r="V216" s="42" t="s">
        <v>192</v>
      </c>
      <c r="W216" s="40" t="s">
        <v>1124</v>
      </c>
      <c r="X216" s="159" t="s">
        <v>217</v>
      </c>
    </row>
    <row r="217" spans="1:162" ht="43.5" customHeight="1" x14ac:dyDescent="0.25">
      <c r="A217" s="27" t="s">
        <v>760</v>
      </c>
      <c r="B217" s="27">
        <v>9401946</v>
      </c>
      <c r="C217" s="63" t="s">
        <v>761</v>
      </c>
      <c r="D217" s="29" t="s">
        <v>762</v>
      </c>
      <c r="E217" s="28" t="s">
        <v>763</v>
      </c>
      <c r="F217" s="47" t="s">
        <v>65</v>
      </c>
      <c r="G217" s="47"/>
      <c r="H217" s="39">
        <v>45261</v>
      </c>
      <c r="I217" s="39">
        <v>46721</v>
      </c>
      <c r="J217" s="39" t="s">
        <v>65</v>
      </c>
      <c r="K217" s="45"/>
      <c r="L217" s="36"/>
      <c r="M217" s="39">
        <v>46721</v>
      </c>
      <c r="N217" s="45" t="s">
        <v>148</v>
      </c>
      <c r="O217" s="45" t="s">
        <v>396</v>
      </c>
      <c r="P217" s="114">
        <f t="shared" si="6"/>
        <v>25200</v>
      </c>
      <c r="Q217" s="114">
        <v>75600</v>
      </c>
      <c r="R217" s="114">
        <v>302400</v>
      </c>
      <c r="S217" s="35" t="s">
        <v>155</v>
      </c>
      <c r="T217" s="27"/>
      <c r="U217" s="27" t="s">
        <v>1387</v>
      </c>
      <c r="V217" s="42" t="s">
        <v>185</v>
      </c>
      <c r="W217" s="44" t="s">
        <v>1185</v>
      </c>
      <c r="X217" s="159" t="s">
        <v>70</v>
      </c>
    </row>
    <row r="218" spans="1:162" ht="45.95" customHeight="1" x14ac:dyDescent="0.25">
      <c r="A218" s="27" t="s">
        <v>1581</v>
      </c>
      <c r="B218" s="27">
        <v>9517504</v>
      </c>
      <c r="C218" s="65" t="s">
        <v>1582</v>
      </c>
      <c r="D218" s="29" t="s">
        <v>1583</v>
      </c>
      <c r="E218" s="28" t="s">
        <v>1584</v>
      </c>
      <c r="F218" s="30" t="s">
        <v>98</v>
      </c>
      <c r="G218" s="47"/>
      <c r="H218" s="39">
        <v>46210</v>
      </c>
      <c r="I218" s="39">
        <v>46574</v>
      </c>
      <c r="J218" s="32" t="s">
        <v>98</v>
      </c>
      <c r="K218" s="45"/>
      <c r="L218" s="36"/>
      <c r="M218" s="32" t="s">
        <v>1585</v>
      </c>
      <c r="N218" s="45" t="s">
        <v>99</v>
      </c>
      <c r="O218" s="45" t="s">
        <v>396</v>
      </c>
      <c r="P218" s="114">
        <v>3832</v>
      </c>
      <c r="Q218" s="114">
        <v>45984</v>
      </c>
      <c r="R218" s="114">
        <v>45984</v>
      </c>
      <c r="S218" s="35" t="s">
        <v>1586</v>
      </c>
      <c r="T218" s="37"/>
      <c r="U218" s="37" t="s">
        <v>293</v>
      </c>
      <c r="V218" s="66" t="s">
        <v>354</v>
      </c>
      <c r="W218" s="51" t="s">
        <v>1124</v>
      </c>
      <c r="X218" s="159" t="s">
        <v>217</v>
      </c>
    </row>
    <row r="219" spans="1:162" ht="44.45" customHeight="1" x14ac:dyDescent="0.25">
      <c r="A219" s="180">
        <v>950569826</v>
      </c>
      <c r="B219" s="27">
        <v>9505698</v>
      </c>
      <c r="C219" s="65" t="s">
        <v>1502</v>
      </c>
      <c r="D219" s="29" t="s">
        <v>1503</v>
      </c>
      <c r="E219" s="28" t="s">
        <v>1504</v>
      </c>
      <c r="F219" s="30" t="s">
        <v>65</v>
      </c>
      <c r="G219" s="47"/>
      <c r="H219" s="39">
        <v>46149</v>
      </c>
      <c r="I219" s="39">
        <v>46513</v>
      </c>
      <c r="J219" s="32" t="s">
        <v>65</v>
      </c>
      <c r="K219" s="45"/>
      <c r="L219" s="36"/>
      <c r="M219" s="32">
        <v>46513</v>
      </c>
      <c r="N219" s="45" t="s">
        <v>193</v>
      </c>
      <c r="O219" s="45" t="s">
        <v>396</v>
      </c>
      <c r="P219" s="179">
        <v>19288.46</v>
      </c>
      <c r="Q219" s="114">
        <v>231461.55</v>
      </c>
      <c r="R219" s="114">
        <v>231461.55</v>
      </c>
      <c r="S219" s="35" t="s">
        <v>1505</v>
      </c>
      <c r="T219" s="37"/>
      <c r="U219" s="37" t="s">
        <v>414</v>
      </c>
      <c r="V219" s="66" t="s">
        <v>1506</v>
      </c>
      <c r="W219" s="51" t="s">
        <v>1185</v>
      </c>
      <c r="X219" s="159" t="s">
        <v>70</v>
      </c>
    </row>
    <row r="220" spans="1:162" ht="33.6" customHeight="1" x14ac:dyDescent="0.25">
      <c r="A220" s="27" t="s">
        <v>764</v>
      </c>
      <c r="B220" s="27">
        <v>9376899</v>
      </c>
      <c r="C220" s="63" t="s">
        <v>765</v>
      </c>
      <c r="D220" s="29" t="s">
        <v>766</v>
      </c>
      <c r="E220" s="28" t="s">
        <v>767</v>
      </c>
      <c r="F220" s="47" t="s">
        <v>65</v>
      </c>
      <c r="G220" s="47" t="s">
        <v>98</v>
      </c>
      <c r="H220" s="39">
        <v>45003</v>
      </c>
      <c r="I220" s="39">
        <v>45733</v>
      </c>
      <c r="J220" s="39" t="s">
        <v>98</v>
      </c>
      <c r="K220" s="33">
        <v>45734</v>
      </c>
      <c r="L220" s="31">
        <v>46463</v>
      </c>
      <c r="M220" s="39">
        <v>46463</v>
      </c>
      <c r="N220" s="33" t="s">
        <v>106</v>
      </c>
      <c r="O220" s="33" t="s">
        <v>396</v>
      </c>
      <c r="P220" s="114">
        <f t="shared" si="6"/>
        <v>107748.22499999999</v>
      </c>
      <c r="Q220" s="114">
        <v>1292978.7</v>
      </c>
      <c r="R220" s="114">
        <v>1292978.7</v>
      </c>
      <c r="S220" s="35" t="s">
        <v>179</v>
      </c>
      <c r="T220" s="37"/>
      <c r="U220" s="27" t="s">
        <v>181</v>
      </c>
      <c r="V220" s="42" t="s">
        <v>1592</v>
      </c>
      <c r="W220" s="44" t="s">
        <v>1185</v>
      </c>
      <c r="X220" s="44" t="s">
        <v>70</v>
      </c>
    </row>
    <row r="221" spans="1:162" ht="33" customHeight="1" x14ac:dyDescent="0.25">
      <c r="A221" s="46" t="s">
        <v>768</v>
      </c>
      <c r="B221" s="27">
        <v>9287509</v>
      </c>
      <c r="C221" s="63" t="s">
        <v>769</v>
      </c>
      <c r="D221" s="29" t="s">
        <v>770</v>
      </c>
      <c r="E221" s="28" t="s">
        <v>771</v>
      </c>
      <c r="F221" s="30" t="s">
        <v>65</v>
      </c>
      <c r="G221" s="47"/>
      <c r="H221" s="47"/>
      <c r="I221" s="47"/>
      <c r="J221" s="47"/>
      <c r="K221" s="36">
        <v>44409</v>
      </c>
      <c r="L221" s="36">
        <v>46234</v>
      </c>
      <c r="M221" s="47"/>
      <c r="N221" s="45" t="s">
        <v>99</v>
      </c>
      <c r="O221" s="45" t="s">
        <v>67</v>
      </c>
      <c r="P221" s="113">
        <v>3688124.43</v>
      </c>
      <c r="Q221" s="113">
        <v>44257493.159999996</v>
      </c>
      <c r="R221" s="116">
        <v>221287465.80000001</v>
      </c>
      <c r="S221" s="50" t="s">
        <v>772</v>
      </c>
      <c r="T221" s="37"/>
      <c r="U221" s="27" t="s">
        <v>773</v>
      </c>
      <c r="V221" s="42"/>
      <c r="W221" s="59" t="s">
        <v>1185</v>
      </c>
      <c r="X221" s="59" t="s">
        <v>1594</v>
      </c>
    </row>
    <row r="222" spans="1:162" s="25" customFormat="1" ht="32.1" customHeight="1" x14ac:dyDescent="0.25">
      <c r="A222" s="27" t="s">
        <v>774</v>
      </c>
      <c r="B222" s="27">
        <v>9402639</v>
      </c>
      <c r="C222" s="63" t="s">
        <v>775</v>
      </c>
      <c r="D222" s="29" t="s">
        <v>776</v>
      </c>
      <c r="E222" s="28" t="s">
        <v>777</v>
      </c>
      <c r="F222" s="47" t="s">
        <v>65</v>
      </c>
      <c r="G222" s="47" t="s">
        <v>98</v>
      </c>
      <c r="H222" s="39">
        <v>45280</v>
      </c>
      <c r="I222" s="39">
        <v>45645</v>
      </c>
      <c r="J222" s="39" t="s">
        <v>98</v>
      </c>
      <c r="K222" s="33">
        <v>46011</v>
      </c>
      <c r="L222" s="31">
        <v>46375</v>
      </c>
      <c r="M222" s="39">
        <v>46740</v>
      </c>
      <c r="N222" s="33" t="s">
        <v>101</v>
      </c>
      <c r="O222" s="41" t="s">
        <v>67</v>
      </c>
      <c r="P222" s="114">
        <f>Tabela1[[#This Row],[VALOR TOTAL]]/12</f>
        <v>7931.5250000000005</v>
      </c>
      <c r="Q222" s="114">
        <v>95178.3</v>
      </c>
      <c r="R222" s="114">
        <v>95178.3</v>
      </c>
      <c r="S222" s="35" t="s">
        <v>179</v>
      </c>
      <c r="T222" s="27"/>
      <c r="U222" s="27" t="s">
        <v>180</v>
      </c>
      <c r="V222" s="42" t="s">
        <v>181</v>
      </c>
      <c r="W222" s="40" t="s">
        <v>70</v>
      </c>
      <c r="X222" s="159" t="s">
        <v>1185</v>
      </c>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row>
    <row r="223" spans="1:162" ht="29.1" customHeight="1" x14ac:dyDescent="0.25">
      <c r="A223" s="27" t="s">
        <v>778</v>
      </c>
      <c r="B223" s="27">
        <v>9345744</v>
      </c>
      <c r="C223" s="63" t="s">
        <v>779</v>
      </c>
      <c r="D223" s="29" t="s">
        <v>780</v>
      </c>
      <c r="E223" s="28" t="s">
        <v>781</v>
      </c>
      <c r="F223" s="47" t="s">
        <v>98</v>
      </c>
      <c r="G223" s="47"/>
      <c r="H223" s="39">
        <v>44824</v>
      </c>
      <c r="I223" s="39">
        <v>45188</v>
      </c>
      <c r="J223" s="39" t="s">
        <v>98</v>
      </c>
      <c r="K223" s="31">
        <v>45920</v>
      </c>
      <c r="L223" s="31">
        <v>46284</v>
      </c>
      <c r="M223" s="39">
        <v>46649</v>
      </c>
      <c r="N223" s="33" t="s">
        <v>91</v>
      </c>
      <c r="O223" s="33" t="s">
        <v>67</v>
      </c>
      <c r="P223" s="114">
        <f>Tabela1[[#This Row],[VALOR TOTAL]]/12</f>
        <v>3265.6</v>
      </c>
      <c r="Q223" s="114">
        <v>39187.199999999997</v>
      </c>
      <c r="R223" s="114">
        <v>39187.199999999997</v>
      </c>
      <c r="S223" s="35" t="s">
        <v>995</v>
      </c>
      <c r="T223" s="27"/>
      <c r="U223" s="27" t="s">
        <v>293</v>
      </c>
      <c r="V223" s="42" t="s">
        <v>354</v>
      </c>
      <c r="W223" s="40" t="s">
        <v>70</v>
      </c>
      <c r="X223" s="159" t="s">
        <v>1185</v>
      </c>
    </row>
    <row r="224" spans="1:162" ht="30.6" customHeight="1" x14ac:dyDescent="0.25">
      <c r="A224" s="27" t="s">
        <v>782</v>
      </c>
      <c r="B224" s="27">
        <v>9370905</v>
      </c>
      <c r="C224" s="63" t="s">
        <v>783</v>
      </c>
      <c r="D224" s="29" t="s">
        <v>780</v>
      </c>
      <c r="E224" s="28" t="s">
        <v>784</v>
      </c>
      <c r="F224" s="47" t="s">
        <v>98</v>
      </c>
      <c r="G224" s="47"/>
      <c r="H224" s="39">
        <v>44918</v>
      </c>
      <c r="I224" s="39">
        <v>45282</v>
      </c>
      <c r="J224" s="39" t="s">
        <v>98</v>
      </c>
      <c r="K224" s="36">
        <v>46014</v>
      </c>
      <c r="L224" s="36">
        <v>46378</v>
      </c>
      <c r="M224" s="39">
        <v>46743</v>
      </c>
      <c r="N224" s="45" t="s">
        <v>101</v>
      </c>
      <c r="O224" s="48" t="s">
        <v>67</v>
      </c>
      <c r="P224" s="114">
        <f>R224/12</f>
        <v>2252.7999999999997</v>
      </c>
      <c r="Q224" s="114">
        <v>27033.600000000002</v>
      </c>
      <c r="R224" s="114">
        <v>27033.599999999999</v>
      </c>
      <c r="S224" s="35" t="s">
        <v>785</v>
      </c>
      <c r="T224" s="37"/>
      <c r="U224" s="27" t="s">
        <v>158</v>
      </c>
      <c r="V224" s="42" t="s">
        <v>312</v>
      </c>
      <c r="W224" s="40" t="s">
        <v>217</v>
      </c>
      <c r="X224" s="159" t="s">
        <v>1124</v>
      </c>
    </row>
    <row r="225" spans="1:162" ht="39.6" customHeight="1" x14ac:dyDescent="0.25">
      <c r="A225" s="27" t="s">
        <v>1320</v>
      </c>
      <c r="B225" s="27">
        <v>9493095</v>
      </c>
      <c r="C225" s="65" t="s">
        <v>1321</v>
      </c>
      <c r="D225" s="29" t="s">
        <v>780</v>
      </c>
      <c r="E225" s="28" t="s">
        <v>1322</v>
      </c>
      <c r="F225" s="30" t="s">
        <v>98</v>
      </c>
      <c r="G225" s="47"/>
      <c r="H225" s="39">
        <v>46031</v>
      </c>
      <c r="I225" s="39">
        <v>46395</v>
      </c>
      <c r="J225" s="39" t="s">
        <v>65</v>
      </c>
      <c r="K225" s="36"/>
      <c r="L225" s="36"/>
      <c r="M225" s="39">
        <v>46395</v>
      </c>
      <c r="N225" s="45" t="s">
        <v>66</v>
      </c>
      <c r="O225" s="45" t="s">
        <v>396</v>
      </c>
      <c r="P225" s="114">
        <f>Tabela1[[#This Row],[VALOR ANUAL]]/12</f>
        <v>4111.520833333333</v>
      </c>
      <c r="Q225" s="114">
        <v>49338.25</v>
      </c>
      <c r="R225" s="114">
        <v>49338.25</v>
      </c>
      <c r="S225" s="35" t="s">
        <v>177</v>
      </c>
      <c r="T225" s="37"/>
      <c r="U225" s="37" t="s">
        <v>158</v>
      </c>
      <c r="V225" s="66" t="s">
        <v>178</v>
      </c>
      <c r="W225" s="51" t="s">
        <v>217</v>
      </c>
      <c r="X225" s="159" t="s">
        <v>1124</v>
      </c>
    </row>
    <row r="226" spans="1:162" s="25" customFormat="1" ht="35.450000000000003" customHeight="1" x14ac:dyDescent="0.25">
      <c r="A226" s="27" t="s">
        <v>786</v>
      </c>
      <c r="B226" s="27">
        <v>9373577</v>
      </c>
      <c r="C226" s="63" t="s">
        <v>787</v>
      </c>
      <c r="D226" s="29" t="s">
        <v>788</v>
      </c>
      <c r="E226" s="28" t="s">
        <v>789</v>
      </c>
      <c r="F226" s="47" t="s">
        <v>65</v>
      </c>
      <c r="G226" s="47"/>
      <c r="H226" s="39">
        <v>44987</v>
      </c>
      <c r="I226" s="39">
        <v>45352</v>
      </c>
      <c r="J226" s="39" t="s">
        <v>98</v>
      </c>
      <c r="K226" s="36">
        <v>46083</v>
      </c>
      <c r="L226" s="36">
        <v>46447</v>
      </c>
      <c r="M226" s="39">
        <v>46813</v>
      </c>
      <c r="N226" s="45" t="s">
        <v>106</v>
      </c>
      <c r="O226" s="45" t="s">
        <v>396</v>
      </c>
      <c r="P226" s="144">
        <v>3410.8</v>
      </c>
      <c r="Q226" s="144">
        <v>40929.599999999999</v>
      </c>
      <c r="R226" s="114">
        <v>40929.599999999999</v>
      </c>
      <c r="S226" s="35" t="s">
        <v>274</v>
      </c>
      <c r="T226" s="37"/>
      <c r="U226" s="27" t="s">
        <v>251</v>
      </c>
      <c r="V226" s="42" t="s">
        <v>252</v>
      </c>
      <c r="W226" s="40" t="s">
        <v>1124</v>
      </c>
      <c r="X226" s="159" t="s">
        <v>217</v>
      </c>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row>
    <row r="227" spans="1:162" ht="54" customHeight="1" x14ac:dyDescent="0.25">
      <c r="A227" s="27" t="s">
        <v>790</v>
      </c>
      <c r="B227" s="27">
        <v>9391532</v>
      </c>
      <c r="C227" s="63" t="s">
        <v>791</v>
      </c>
      <c r="D227" s="29" t="s">
        <v>788</v>
      </c>
      <c r="E227" s="28" t="s">
        <v>792</v>
      </c>
      <c r="F227" s="30" t="s">
        <v>65</v>
      </c>
      <c r="G227" s="30"/>
      <c r="H227" s="32">
        <v>45163</v>
      </c>
      <c r="I227" s="32">
        <v>45528</v>
      </c>
      <c r="J227" s="32" t="s">
        <v>98</v>
      </c>
      <c r="K227" s="31">
        <v>45894</v>
      </c>
      <c r="L227" s="31">
        <v>46258</v>
      </c>
      <c r="M227" s="32">
        <v>46989</v>
      </c>
      <c r="N227" s="33" t="s">
        <v>186</v>
      </c>
      <c r="O227" s="33" t="s">
        <v>67</v>
      </c>
      <c r="P227" s="114">
        <v>3906.25</v>
      </c>
      <c r="Q227" s="114">
        <v>46875</v>
      </c>
      <c r="R227" s="114">
        <v>46875</v>
      </c>
      <c r="S227" s="35" t="s">
        <v>274</v>
      </c>
      <c r="T227" s="37"/>
      <c r="U227" s="27" t="s">
        <v>251</v>
      </c>
      <c r="V227" s="42" t="s">
        <v>275</v>
      </c>
      <c r="W227" s="40" t="s">
        <v>1185</v>
      </c>
      <c r="X227" s="159" t="s">
        <v>70</v>
      </c>
    </row>
    <row r="228" spans="1:162" ht="54.95" customHeight="1" x14ac:dyDescent="0.25">
      <c r="A228" s="27" t="s">
        <v>793</v>
      </c>
      <c r="B228" s="27">
        <v>9392816</v>
      </c>
      <c r="C228" s="63" t="s">
        <v>794</v>
      </c>
      <c r="D228" s="29" t="s">
        <v>795</v>
      </c>
      <c r="E228" s="28" t="s">
        <v>796</v>
      </c>
      <c r="F228" s="30" t="s">
        <v>65</v>
      </c>
      <c r="G228" s="30"/>
      <c r="H228" s="32">
        <v>45163</v>
      </c>
      <c r="I228" s="32">
        <v>45528</v>
      </c>
      <c r="J228" s="32" t="s">
        <v>98</v>
      </c>
      <c r="K228" s="31">
        <v>45894</v>
      </c>
      <c r="L228" s="31">
        <v>46258</v>
      </c>
      <c r="M228" s="32">
        <v>46989</v>
      </c>
      <c r="N228" s="33" t="s">
        <v>186</v>
      </c>
      <c r="O228" s="33" t="s">
        <v>67</v>
      </c>
      <c r="P228" s="113">
        <v>247.3</v>
      </c>
      <c r="Q228" s="113">
        <v>2967.6</v>
      </c>
      <c r="R228" s="113">
        <v>14838</v>
      </c>
      <c r="S228" s="35" t="s">
        <v>274</v>
      </c>
      <c r="T228" s="37"/>
      <c r="U228" s="27" t="s">
        <v>251</v>
      </c>
      <c r="V228" s="42" t="s">
        <v>275</v>
      </c>
      <c r="W228" s="40" t="s">
        <v>1185</v>
      </c>
      <c r="X228" s="159" t="s">
        <v>70</v>
      </c>
    </row>
    <row r="229" spans="1:162" ht="45.6" customHeight="1" x14ac:dyDescent="0.25">
      <c r="A229" s="27" t="s">
        <v>797</v>
      </c>
      <c r="B229" s="27">
        <v>9428263</v>
      </c>
      <c r="C229" s="63" t="s">
        <v>798</v>
      </c>
      <c r="D229" s="29" t="s">
        <v>799</v>
      </c>
      <c r="E229" s="28" t="s">
        <v>800</v>
      </c>
      <c r="F229" s="30" t="s">
        <v>98</v>
      </c>
      <c r="G229" s="30"/>
      <c r="H229" s="32">
        <v>45448</v>
      </c>
      <c r="I229" s="32">
        <v>45812</v>
      </c>
      <c r="J229" s="32" t="s">
        <v>98</v>
      </c>
      <c r="K229" s="33">
        <v>46178</v>
      </c>
      <c r="L229" s="31">
        <v>46542</v>
      </c>
      <c r="M229" s="32" t="s">
        <v>801</v>
      </c>
      <c r="N229" s="33" t="s">
        <v>105</v>
      </c>
      <c r="O229" s="33" t="s">
        <v>396</v>
      </c>
      <c r="P229" s="114">
        <f>Tabela1[[#This Row],[VALOR TOTAL]]/12</f>
        <v>4815</v>
      </c>
      <c r="Q229" s="114">
        <v>57780</v>
      </c>
      <c r="R229" s="114">
        <v>57780</v>
      </c>
      <c r="S229" s="35" t="s">
        <v>92</v>
      </c>
      <c r="T229" s="37"/>
      <c r="U229" s="27" t="s">
        <v>93</v>
      </c>
      <c r="V229" s="40" t="s">
        <v>94</v>
      </c>
      <c r="W229" s="40" t="s">
        <v>70</v>
      </c>
      <c r="X229" s="159" t="s">
        <v>1185</v>
      </c>
    </row>
    <row r="230" spans="1:162" ht="41.45" customHeight="1" x14ac:dyDescent="0.25">
      <c r="A230" s="27" t="s">
        <v>803</v>
      </c>
      <c r="B230" s="27">
        <v>9286419</v>
      </c>
      <c r="C230" s="63" t="s">
        <v>804</v>
      </c>
      <c r="D230" s="29" t="s">
        <v>802</v>
      </c>
      <c r="E230" s="28" t="s">
        <v>805</v>
      </c>
      <c r="F230" s="30" t="s">
        <v>65</v>
      </c>
      <c r="G230" s="47"/>
      <c r="H230" s="39">
        <v>44422</v>
      </c>
      <c r="I230" s="39">
        <v>44786</v>
      </c>
      <c r="J230" s="39" t="s">
        <v>98</v>
      </c>
      <c r="K230" s="36">
        <v>45883</v>
      </c>
      <c r="L230" s="36">
        <v>46247</v>
      </c>
      <c r="M230" s="39">
        <v>46247</v>
      </c>
      <c r="N230" s="45" t="s">
        <v>186</v>
      </c>
      <c r="O230" s="45" t="s">
        <v>67</v>
      </c>
      <c r="P230" s="144">
        <v>8262.01</v>
      </c>
      <c r="Q230" s="144">
        <v>99144.09</v>
      </c>
      <c r="R230" s="114">
        <v>99144.09</v>
      </c>
      <c r="S230" s="35" t="s">
        <v>806</v>
      </c>
      <c r="T230" s="27" t="s">
        <v>158</v>
      </c>
      <c r="U230" s="27" t="s">
        <v>158</v>
      </c>
      <c r="V230" s="42" t="s">
        <v>807</v>
      </c>
      <c r="W230" s="159" t="s">
        <v>1124</v>
      </c>
      <c r="X230" s="159" t="s">
        <v>217</v>
      </c>
    </row>
    <row r="231" spans="1:162" ht="41.45" customHeight="1" x14ac:dyDescent="0.25">
      <c r="A231" s="27" t="s">
        <v>808</v>
      </c>
      <c r="B231" s="27">
        <v>9287972</v>
      </c>
      <c r="C231" s="63" t="s">
        <v>809</v>
      </c>
      <c r="D231" s="29" t="s">
        <v>802</v>
      </c>
      <c r="E231" s="28" t="s">
        <v>810</v>
      </c>
      <c r="F231" s="30" t="s">
        <v>65</v>
      </c>
      <c r="G231" s="30"/>
      <c r="H231" s="32">
        <v>44412</v>
      </c>
      <c r="I231" s="32">
        <v>44776</v>
      </c>
      <c r="J231" s="32" t="s">
        <v>98</v>
      </c>
      <c r="K231" s="31">
        <v>45873</v>
      </c>
      <c r="L231" s="31">
        <v>46237</v>
      </c>
      <c r="M231" s="32">
        <v>46237</v>
      </c>
      <c r="N231" s="33" t="s">
        <v>186</v>
      </c>
      <c r="O231" s="33" t="s">
        <v>67</v>
      </c>
      <c r="P231" s="114">
        <f t="shared" ref="P231:P234" si="7">R231/12</f>
        <v>2106.5549999999998</v>
      </c>
      <c r="Q231" s="114">
        <v>25278.66</v>
      </c>
      <c r="R231" s="114">
        <v>25278.66</v>
      </c>
      <c r="S231" s="35" t="s">
        <v>120</v>
      </c>
      <c r="T231" s="27" t="s">
        <v>115</v>
      </c>
      <c r="U231" s="27" t="s">
        <v>115</v>
      </c>
      <c r="V231" s="42" t="s">
        <v>187</v>
      </c>
      <c r="W231" s="40" t="s">
        <v>1185</v>
      </c>
      <c r="X231" s="159" t="s">
        <v>70</v>
      </c>
    </row>
    <row r="232" spans="1:162" ht="42.95" customHeight="1" x14ac:dyDescent="0.25">
      <c r="A232" s="27" t="s">
        <v>811</v>
      </c>
      <c r="B232" s="27">
        <v>9290383</v>
      </c>
      <c r="C232" s="63" t="s">
        <v>812</v>
      </c>
      <c r="D232" s="29" t="s">
        <v>802</v>
      </c>
      <c r="E232" s="28" t="s">
        <v>813</v>
      </c>
      <c r="F232" s="30" t="s">
        <v>65</v>
      </c>
      <c r="G232" s="30"/>
      <c r="H232" s="32">
        <v>44457</v>
      </c>
      <c r="I232" s="32">
        <v>44821</v>
      </c>
      <c r="J232" s="32" t="s">
        <v>98</v>
      </c>
      <c r="K232" s="31">
        <v>45918</v>
      </c>
      <c r="L232" s="31">
        <v>46282</v>
      </c>
      <c r="M232" s="32">
        <v>46282</v>
      </c>
      <c r="N232" s="33" t="s">
        <v>91</v>
      </c>
      <c r="O232" s="33" t="s">
        <v>67</v>
      </c>
      <c r="P232" s="113">
        <v>23198.19</v>
      </c>
      <c r="Q232" s="113">
        <v>278378.28000000003</v>
      </c>
      <c r="R232" s="113">
        <v>1391891.4</v>
      </c>
      <c r="S232" s="35" t="s">
        <v>155</v>
      </c>
      <c r="T232" s="37"/>
      <c r="U232" s="27" t="s">
        <v>444</v>
      </c>
      <c r="V232" s="42" t="s">
        <v>157</v>
      </c>
      <c r="W232" s="44" t="s">
        <v>1185</v>
      </c>
      <c r="X232" s="44" t="s">
        <v>70</v>
      </c>
    </row>
    <row r="233" spans="1:162" ht="42.6" customHeight="1" x14ac:dyDescent="0.25">
      <c r="A233" s="46" t="s">
        <v>814</v>
      </c>
      <c r="B233" s="46">
        <v>9327397</v>
      </c>
      <c r="C233" s="64" t="s">
        <v>815</v>
      </c>
      <c r="D233" s="136" t="s">
        <v>802</v>
      </c>
      <c r="E233" s="56" t="s">
        <v>816</v>
      </c>
      <c r="F233" s="30" t="s">
        <v>65</v>
      </c>
      <c r="G233" s="47"/>
      <c r="H233" s="39">
        <v>44665</v>
      </c>
      <c r="I233" s="39">
        <v>45029</v>
      </c>
      <c r="J233" s="39" t="s">
        <v>98</v>
      </c>
      <c r="K233" s="36">
        <v>46126</v>
      </c>
      <c r="L233" s="36">
        <v>46490</v>
      </c>
      <c r="M233" s="39">
        <v>46490</v>
      </c>
      <c r="N233" s="33" t="s">
        <v>126</v>
      </c>
      <c r="O233" s="33" t="s">
        <v>396</v>
      </c>
      <c r="P233" s="114">
        <f t="shared" si="7"/>
        <v>15969.789166666667</v>
      </c>
      <c r="Q233" s="114">
        <v>191637.47</v>
      </c>
      <c r="R233" s="114">
        <v>191637.47</v>
      </c>
      <c r="S233" s="58" t="s">
        <v>1318</v>
      </c>
      <c r="T233" s="177"/>
      <c r="U233" s="27" t="s">
        <v>538</v>
      </c>
      <c r="V233" s="42" t="s">
        <v>374</v>
      </c>
      <c r="W233" s="40" t="s">
        <v>70</v>
      </c>
      <c r="X233" s="159" t="s">
        <v>1185</v>
      </c>
    </row>
    <row r="234" spans="1:162" s="25" customFormat="1" ht="44.1" customHeight="1" x14ac:dyDescent="0.25">
      <c r="A234" s="27" t="s">
        <v>817</v>
      </c>
      <c r="B234" s="27">
        <v>9400453</v>
      </c>
      <c r="C234" s="63" t="s">
        <v>818</v>
      </c>
      <c r="D234" s="29" t="s">
        <v>802</v>
      </c>
      <c r="E234" s="28" t="s">
        <v>819</v>
      </c>
      <c r="F234" s="30" t="s">
        <v>65</v>
      </c>
      <c r="G234" s="47"/>
      <c r="H234" s="39">
        <v>45254</v>
      </c>
      <c r="I234" s="39">
        <v>45619</v>
      </c>
      <c r="J234" s="39" t="s">
        <v>98</v>
      </c>
      <c r="K234" s="36">
        <v>45985</v>
      </c>
      <c r="L234" s="36">
        <v>46349</v>
      </c>
      <c r="M234" s="39">
        <v>47080</v>
      </c>
      <c r="N234" s="45" t="s">
        <v>148</v>
      </c>
      <c r="O234" s="48" t="s">
        <v>67</v>
      </c>
      <c r="P234" s="114">
        <f t="shared" si="7"/>
        <v>7555.980833333334</v>
      </c>
      <c r="Q234" s="114">
        <v>90671.76</v>
      </c>
      <c r="R234" s="114">
        <v>90671.77</v>
      </c>
      <c r="S234" s="35" t="s">
        <v>120</v>
      </c>
      <c r="T234" s="37"/>
      <c r="U234" s="27" t="s">
        <v>187</v>
      </c>
      <c r="V234" s="42" t="s">
        <v>115</v>
      </c>
      <c r="W234" s="44" t="s">
        <v>217</v>
      </c>
      <c r="X234" s="159" t="s">
        <v>1124</v>
      </c>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row>
    <row r="235" spans="1:162" ht="44.1" customHeight="1" x14ac:dyDescent="0.25">
      <c r="A235" s="27" t="s">
        <v>820</v>
      </c>
      <c r="B235" s="27">
        <v>9439957</v>
      </c>
      <c r="C235" s="63" t="s">
        <v>821</v>
      </c>
      <c r="D235" s="29" t="s">
        <v>802</v>
      </c>
      <c r="E235" s="28" t="s">
        <v>822</v>
      </c>
      <c r="F235" s="30" t="s">
        <v>65</v>
      </c>
      <c r="G235" s="30"/>
      <c r="H235" s="32">
        <v>45573</v>
      </c>
      <c r="I235" s="32">
        <v>47398</v>
      </c>
      <c r="J235" s="32" t="s">
        <v>98</v>
      </c>
      <c r="K235" s="33"/>
      <c r="L235" s="31"/>
      <c r="M235" s="32">
        <v>49224</v>
      </c>
      <c r="N235" s="33" t="s">
        <v>83</v>
      </c>
      <c r="O235" s="33" t="s">
        <v>599</v>
      </c>
      <c r="P235" s="114">
        <f>Tabela1[[#This Row],[VALOR ANUAL]]/12</f>
        <v>3000</v>
      </c>
      <c r="Q235" s="114">
        <f>Tabela1[[#This Row],[VALOR TOTAL]]/5</f>
        <v>36000</v>
      </c>
      <c r="R235" s="114">
        <v>180000</v>
      </c>
      <c r="S235" s="35" t="s">
        <v>155</v>
      </c>
      <c r="T235" s="37"/>
      <c r="U235" s="27" t="s">
        <v>1387</v>
      </c>
      <c r="V235" s="35" t="s">
        <v>155</v>
      </c>
      <c r="W235" s="40" t="s">
        <v>217</v>
      </c>
      <c r="X235" s="159" t="s">
        <v>1124</v>
      </c>
    </row>
    <row r="236" spans="1:162" ht="36.950000000000003" customHeight="1" x14ac:dyDescent="0.25">
      <c r="A236" s="27" t="s">
        <v>823</v>
      </c>
      <c r="B236" s="27">
        <v>9459568</v>
      </c>
      <c r="C236" s="63" t="s">
        <v>824</v>
      </c>
      <c r="D236" s="29" t="s">
        <v>802</v>
      </c>
      <c r="E236" s="28" t="s">
        <v>825</v>
      </c>
      <c r="F236" s="30" t="s">
        <v>65</v>
      </c>
      <c r="G236" s="30"/>
      <c r="H236" s="32">
        <v>45755</v>
      </c>
      <c r="I236" s="39">
        <v>46119</v>
      </c>
      <c r="J236" s="39" t="s">
        <v>98</v>
      </c>
      <c r="K236" s="33">
        <v>46120</v>
      </c>
      <c r="L236" s="31">
        <v>46484</v>
      </c>
      <c r="M236" s="39">
        <v>49406</v>
      </c>
      <c r="N236" s="33" t="s">
        <v>126</v>
      </c>
      <c r="O236" s="33" t="s">
        <v>396</v>
      </c>
      <c r="P236" s="144">
        <v>5919.49</v>
      </c>
      <c r="Q236" s="144">
        <v>71033.88</v>
      </c>
      <c r="R236" s="114">
        <v>71033.88</v>
      </c>
      <c r="S236" s="35" t="s">
        <v>155</v>
      </c>
      <c r="T236" s="37"/>
      <c r="U236" s="46" t="s">
        <v>156</v>
      </c>
      <c r="V236" s="40" t="s">
        <v>184</v>
      </c>
      <c r="W236" s="40" t="s">
        <v>1124</v>
      </c>
      <c r="X236" s="159" t="s">
        <v>217</v>
      </c>
    </row>
    <row r="237" spans="1:162" ht="39" customHeight="1" x14ac:dyDescent="0.25">
      <c r="A237" s="27" t="s">
        <v>1329</v>
      </c>
      <c r="B237" s="27">
        <v>9493120</v>
      </c>
      <c r="C237" s="135" t="s">
        <v>1328</v>
      </c>
      <c r="D237" s="29" t="s">
        <v>802</v>
      </c>
      <c r="E237" s="141" t="s">
        <v>1391</v>
      </c>
      <c r="F237" s="30" t="s">
        <v>65</v>
      </c>
      <c r="G237" s="47"/>
      <c r="H237" s="39">
        <v>46036</v>
      </c>
      <c r="I237" s="39">
        <v>46400</v>
      </c>
      <c r="J237" s="39" t="s">
        <v>98</v>
      </c>
      <c r="K237" s="45"/>
      <c r="L237" s="36"/>
      <c r="M237" s="39">
        <v>49687</v>
      </c>
      <c r="N237" s="45" t="s">
        <v>66</v>
      </c>
      <c r="O237" s="45" t="s">
        <v>396</v>
      </c>
      <c r="P237" s="114">
        <f>Tabela1[[#This Row],[VALOR TOTAL]]/12</f>
        <v>7416.666666666667</v>
      </c>
      <c r="Q237" s="114">
        <v>89000</v>
      </c>
      <c r="R237" s="114">
        <v>89000</v>
      </c>
      <c r="S237" s="35" t="s">
        <v>155</v>
      </c>
      <c r="T237" s="37"/>
      <c r="U237" s="168" t="s">
        <v>157</v>
      </c>
      <c r="V237" s="168" t="s">
        <v>185</v>
      </c>
      <c r="W237" s="40" t="s">
        <v>70</v>
      </c>
      <c r="X237" s="159" t="s">
        <v>1185</v>
      </c>
    </row>
    <row r="238" spans="1:162" ht="38.450000000000003" customHeight="1" x14ac:dyDescent="0.25">
      <c r="A238" s="27" t="s">
        <v>1637</v>
      </c>
      <c r="B238" s="27">
        <v>9519197</v>
      </c>
      <c r="C238" s="65" t="s">
        <v>1636</v>
      </c>
      <c r="D238" s="29" t="s">
        <v>802</v>
      </c>
      <c r="E238" s="28" t="s">
        <v>1638</v>
      </c>
      <c r="F238" s="30" t="s">
        <v>65</v>
      </c>
      <c r="G238" s="47"/>
      <c r="H238" s="39">
        <v>46237</v>
      </c>
      <c r="I238" s="39">
        <v>46601</v>
      </c>
      <c r="J238" s="32" t="s">
        <v>98</v>
      </c>
      <c r="K238" s="45"/>
      <c r="L238" s="36"/>
      <c r="M238" s="32">
        <v>49889</v>
      </c>
      <c r="N238" s="45" t="s">
        <v>186</v>
      </c>
      <c r="O238" s="45" t="s">
        <v>396</v>
      </c>
      <c r="P238" s="114">
        <v>15666.66</v>
      </c>
      <c r="Q238" s="114">
        <v>188000</v>
      </c>
      <c r="R238" s="114">
        <v>188000</v>
      </c>
      <c r="S238" s="35" t="s">
        <v>373</v>
      </c>
      <c r="T238" s="37"/>
      <c r="U238" s="37" t="s">
        <v>374</v>
      </c>
      <c r="V238" s="66" t="s">
        <v>375</v>
      </c>
      <c r="W238" s="51" t="s">
        <v>217</v>
      </c>
      <c r="X238" s="159" t="s">
        <v>1124</v>
      </c>
    </row>
    <row r="239" spans="1:162" ht="42.95" customHeight="1" x14ac:dyDescent="0.25">
      <c r="A239" s="191" t="s">
        <v>1631</v>
      </c>
      <c r="B239" s="191">
        <v>9519120</v>
      </c>
      <c r="C239" s="192" t="s">
        <v>1630</v>
      </c>
      <c r="D239" s="193" t="s">
        <v>1629</v>
      </c>
      <c r="E239" s="194" t="s">
        <v>1632</v>
      </c>
      <c r="F239" s="195" t="s">
        <v>65</v>
      </c>
      <c r="G239" s="196"/>
      <c r="H239" s="197">
        <v>46237</v>
      </c>
      <c r="I239" s="197">
        <v>46601</v>
      </c>
      <c r="J239" s="198" t="s">
        <v>98</v>
      </c>
      <c r="K239" s="200"/>
      <c r="L239" s="199"/>
      <c r="M239" s="198">
        <v>49889</v>
      </c>
      <c r="N239" s="200" t="s">
        <v>186</v>
      </c>
      <c r="O239" s="200" t="s">
        <v>396</v>
      </c>
      <c r="P239" s="114">
        <v>13916.66</v>
      </c>
      <c r="Q239" s="114">
        <v>167000</v>
      </c>
      <c r="R239" s="201">
        <v>167000</v>
      </c>
      <c r="S239" s="35" t="s">
        <v>1633</v>
      </c>
      <c r="T239" s="203"/>
      <c r="U239" s="37" t="s">
        <v>1634</v>
      </c>
      <c r="V239" s="66" t="s">
        <v>1635</v>
      </c>
      <c r="W239" s="51" t="s">
        <v>217</v>
      </c>
      <c r="X239" s="159" t="s">
        <v>1124</v>
      </c>
    </row>
    <row r="240" spans="1:162" s="25" customFormat="1" ht="41.1" customHeight="1" x14ac:dyDescent="0.25">
      <c r="A240" s="27" t="s">
        <v>826</v>
      </c>
      <c r="B240" s="27">
        <v>9471182</v>
      </c>
      <c r="C240" s="63" t="s">
        <v>1363</v>
      </c>
      <c r="D240" s="29" t="s">
        <v>827</v>
      </c>
      <c r="E240" s="28" t="s">
        <v>828</v>
      </c>
      <c r="F240" s="30" t="s">
        <v>65</v>
      </c>
      <c r="G240" s="30"/>
      <c r="H240" s="32">
        <v>45838</v>
      </c>
      <c r="I240" s="39">
        <v>46202</v>
      </c>
      <c r="J240" s="39" t="s">
        <v>98</v>
      </c>
      <c r="K240" s="31">
        <v>46203</v>
      </c>
      <c r="L240" s="31">
        <v>46567</v>
      </c>
      <c r="M240" s="39">
        <v>49489</v>
      </c>
      <c r="N240" s="33" t="s">
        <v>105</v>
      </c>
      <c r="O240" s="33" t="s">
        <v>396</v>
      </c>
      <c r="P240" s="144">
        <v>8750</v>
      </c>
      <c r="Q240" s="144">
        <v>105000</v>
      </c>
      <c r="R240" s="114">
        <v>105000</v>
      </c>
      <c r="S240" s="35" t="s">
        <v>829</v>
      </c>
      <c r="T240" s="37"/>
      <c r="U240" s="27" t="s">
        <v>830</v>
      </c>
      <c r="V240" s="40" t="s">
        <v>831</v>
      </c>
      <c r="W240" s="40" t="s">
        <v>1124</v>
      </c>
      <c r="X240" s="159" t="s">
        <v>217</v>
      </c>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row>
    <row r="241" spans="1:162" s="25" customFormat="1" ht="55.7" customHeight="1" x14ac:dyDescent="0.25">
      <c r="A241" s="27" t="s">
        <v>832</v>
      </c>
      <c r="B241" s="27">
        <v>9405865</v>
      </c>
      <c r="C241" s="63" t="s">
        <v>833</v>
      </c>
      <c r="D241" s="29" t="s">
        <v>834</v>
      </c>
      <c r="E241" s="28" t="s">
        <v>835</v>
      </c>
      <c r="F241" s="47" t="s">
        <v>65</v>
      </c>
      <c r="G241" s="47"/>
      <c r="H241" s="39">
        <v>45281</v>
      </c>
      <c r="I241" s="39">
        <v>45646</v>
      </c>
      <c r="J241" s="39" t="s">
        <v>98</v>
      </c>
      <c r="K241" s="33">
        <v>46012</v>
      </c>
      <c r="L241" s="31">
        <v>46376</v>
      </c>
      <c r="M241" s="39">
        <v>47107</v>
      </c>
      <c r="N241" s="33" t="s">
        <v>101</v>
      </c>
      <c r="O241" s="33" t="s">
        <v>67</v>
      </c>
      <c r="P241" s="114">
        <f>R241/12</f>
        <v>158643.68</v>
      </c>
      <c r="Q241" s="114">
        <v>1903724.16</v>
      </c>
      <c r="R241" s="114">
        <v>1903724.16</v>
      </c>
      <c r="S241" s="169" t="s">
        <v>836</v>
      </c>
      <c r="T241" s="37"/>
      <c r="U241" s="27" t="s">
        <v>77</v>
      </c>
      <c r="V241" s="42" t="s">
        <v>837</v>
      </c>
      <c r="W241" s="40" t="s">
        <v>1185</v>
      </c>
      <c r="X241" s="159" t="s">
        <v>70</v>
      </c>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row>
    <row r="242" spans="1:162" s="25" customFormat="1" ht="50.45" customHeight="1" x14ac:dyDescent="0.25">
      <c r="A242" s="27" t="s">
        <v>838</v>
      </c>
      <c r="B242" s="27">
        <v>9319185</v>
      </c>
      <c r="C242" s="63" t="s">
        <v>839</v>
      </c>
      <c r="D242" s="29" t="s">
        <v>840</v>
      </c>
      <c r="E242" s="28" t="s">
        <v>841</v>
      </c>
      <c r="F242" s="30" t="s">
        <v>65</v>
      </c>
      <c r="G242" s="30"/>
      <c r="H242" s="32">
        <v>44587</v>
      </c>
      <c r="I242" s="32">
        <v>44951</v>
      </c>
      <c r="J242" s="32" t="s">
        <v>98</v>
      </c>
      <c r="K242" s="31">
        <v>46048</v>
      </c>
      <c r="L242" s="31">
        <v>46412</v>
      </c>
      <c r="M242" s="32">
        <v>46412</v>
      </c>
      <c r="N242" s="33" t="s">
        <v>66</v>
      </c>
      <c r="O242" s="33" t="s">
        <v>396</v>
      </c>
      <c r="P242" s="113">
        <v>17202.5</v>
      </c>
      <c r="Q242" s="113">
        <v>206430</v>
      </c>
      <c r="R242" s="113">
        <v>206430</v>
      </c>
      <c r="S242" s="169" t="s">
        <v>205</v>
      </c>
      <c r="T242" s="37"/>
      <c r="U242" s="27" t="s">
        <v>434</v>
      </c>
      <c r="V242" s="42" t="s">
        <v>206</v>
      </c>
      <c r="W242" s="51" t="s">
        <v>1185</v>
      </c>
      <c r="X242" s="51" t="s">
        <v>70</v>
      </c>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row>
    <row r="243" spans="1:162" s="25" customFormat="1" ht="39.950000000000003" customHeight="1" x14ac:dyDescent="0.25">
      <c r="A243" s="120" t="s">
        <v>1454</v>
      </c>
      <c r="B243" s="120">
        <v>9501807</v>
      </c>
      <c r="C243" s="65" t="s">
        <v>1455</v>
      </c>
      <c r="D243" s="29" t="s">
        <v>1456</v>
      </c>
      <c r="E243" s="122" t="s">
        <v>1457</v>
      </c>
      <c r="F243" s="123" t="s">
        <v>65</v>
      </c>
      <c r="G243" s="102"/>
      <c r="H243" s="103">
        <v>46125</v>
      </c>
      <c r="I243" s="103">
        <v>46489</v>
      </c>
      <c r="J243" s="124" t="s">
        <v>98</v>
      </c>
      <c r="K243" s="104"/>
      <c r="L243" s="104"/>
      <c r="M243" s="124">
        <v>49777</v>
      </c>
      <c r="N243" s="125" t="s">
        <v>126</v>
      </c>
      <c r="O243" s="125" t="s">
        <v>396</v>
      </c>
      <c r="P243" s="116">
        <v>1953.83</v>
      </c>
      <c r="Q243" s="113">
        <v>23446</v>
      </c>
      <c r="R243" s="170">
        <v>23446</v>
      </c>
      <c r="S243" s="169" t="s">
        <v>120</v>
      </c>
      <c r="T243" s="128"/>
      <c r="U243" s="37" t="s">
        <v>1458</v>
      </c>
      <c r="V243" s="66" t="s">
        <v>1178</v>
      </c>
      <c r="W243" s="51" t="s">
        <v>1185</v>
      </c>
      <c r="X243" s="51" t="s">
        <v>70</v>
      </c>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row>
    <row r="244" spans="1:162" ht="41.1" customHeight="1" x14ac:dyDescent="0.25">
      <c r="A244" s="27" t="s">
        <v>1648</v>
      </c>
      <c r="B244" s="27">
        <v>9519186</v>
      </c>
      <c r="C244" s="65" t="s">
        <v>1647</v>
      </c>
      <c r="D244" s="29" t="s">
        <v>1456</v>
      </c>
      <c r="E244" s="28" t="s">
        <v>1649</v>
      </c>
      <c r="F244" s="30" t="s">
        <v>65</v>
      </c>
      <c r="G244" s="47"/>
      <c r="H244" s="39">
        <v>46237</v>
      </c>
      <c r="I244" s="39">
        <v>46601</v>
      </c>
      <c r="J244" s="32" t="s">
        <v>98</v>
      </c>
      <c r="K244" s="36"/>
      <c r="L244" s="36"/>
      <c r="M244" s="32">
        <v>49889</v>
      </c>
      <c r="N244" s="45" t="s">
        <v>186</v>
      </c>
      <c r="O244" s="45" t="s">
        <v>396</v>
      </c>
      <c r="P244" s="113">
        <v>2269.16</v>
      </c>
      <c r="Q244" s="113">
        <v>27230</v>
      </c>
      <c r="R244" s="113">
        <v>27230</v>
      </c>
      <c r="S244" s="169" t="s">
        <v>274</v>
      </c>
      <c r="T244" s="37"/>
      <c r="U244" s="37" t="s">
        <v>438</v>
      </c>
      <c r="V244" s="66" t="s">
        <v>1465</v>
      </c>
      <c r="W244" s="51" t="s">
        <v>1124</v>
      </c>
      <c r="X244" s="51" t="s">
        <v>217</v>
      </c>
    </row>
    <row r="245" spans="1:162" ht="63.95" customHeight="1" x14ac:dyDescent="0.25">
      <c r="A245" s="27" t="s">
        <v>842</v>
      </c>
      <c r="B245" s="27">
        <v>9437346</v>
      </c>
      <c r="C245" s="63" t="s">
        <v>843</v>
      </c>
      <c r="D245" s="29" t="s">
        <v>844</v>
      </c>
      <c r="E245" s="28" t="s">
        <v>845</v>
      </c>
      <c r="F245" s="30" t="s">
        <v>65</v>
      </c>
      <c r="G245" s="30"/>
      <c r="H245" s="32">
        <v>45545</v>
      </c>
      <c r="I245" s="32">
        <v>45909</v>
      </c>
      <c r="J245" s="32" t="s">
        <v>98</v>
      </c>
      <c r="K245" s="33">
        <v>45910</v>
      </c>
      <c r="L245" s="31">
        <v>46274</v>
      </c>
      <c r="M245" s="32">
        <v>47370</v>
      </c>
      <c r="N245" s="33" t="s">
        <v>91</v>
      </c>
      <c r="O245" s="33" t="s">
        <v>67</v>
      </c>
      <c r="P245" s="114">
        <f>Tabela1[[#This Row],[VALOR ANUAL]]/12</f>
        <v>134665</v>
      </c>
      <c r="Q245" s="114">
        <v>1615980</v>
      </c>
      <c r="R245" s="114">
        <v>1615980</v>
      </c>
      <c r="S245" s="35" t="s">
        <v>1105</v>
      </c>
      <c r="T245" s="37"/>
      <c r="U245" s="27" t="s">
        <v>846</v>
      </c>
      <c r="V245" s="42" t="s">
        <v>847</v>
      </c>
      <c r="W245" s="44" t="s">
        <v>217</v>
      </c>
      <c r="X245" s="44" t="s">
        <v>1124</v>
      </c>
    </row>
    <row r="246" spans="1:162" ht="41.45" customHeight="1" x14ac:dyDescent="0.25">
      <c r="A246" s="27" t="s">
        <v>848</v>
      </c>
      <c r="B246" s="27">
        <v>9470701</v>
      </c>
      <c r="C246" s="63" t="s">
        <v>849</v>
      </c>
      <c r="D246" s="29" t="s">
        <v>844</v>
      </c>
      <c r="E246" s="28" t="s">
        <v>850</v>
      </c>
      <c r="F246" s="30" t="s">
        <v>65</v>
      </c>
      <c r="G246" s="30"/>
      <c r="H246" s="32">
        <v>45833</v>
      </c>
      <c r="I246" s="39">
        <v>46197</v>
      </c>
      <c r="J246" s="39" t="s">
        <v>65</v>
      </c>
      <c r="K246" s="33"/>
      <c r="L246" s="31"/>
      <c r="M246" s="39">
        <v>46197</v>
      </c>
      <c r="N246" s="33" t="s">
        <v>105</v>
      </c>
      <c r="O246" s="33" t="s">
        <v>67</v>
      </c>
      <c r="P246" s="114">
        <f>Tabela1[[#This Row],[VALOR ANUAL]]/12</f>
        <v>6400</v>
      </c>
      <c r="Q246" s="114">
        <v>76800</v>
      </c>
      <c r="R246" s="114">
        <v>76800</v>
      </c>
      <c r="S246" s="35" t="s">
        <v>127</v>
      </c>
      <c r="T246" s="37"/>
      <c r="U246" s="27" t="s">
        <v>129</v>
      </c>
      <c r="V246" s="40" t="s">
        <v>140</v>
      </c>
      <c r="W246" s="40" t="s">
        <v>217</v>
      </c>
      <c r="X246" s="159" t="s">
        <v>1124</v>
      </c>
    </row>
    <row r="247" spans="1:162" ht="54.95" customHeight="1" x14ac:dyDescent="0.25">
      <c r="A247" s="27" t="s">
        <v>851</v>
      </c>
      <c r="B247" s="27">
        <v>9459027</v>
      </c>
      <c r="C247" s="63" t="s">
        <v>852</v>
      </c>
      <c r="D247" s="29" t="s">
        <v>853</v>
      </c>
      <c r="E247" s="28" t="s">
        <v>854</v>
      </c>
      <c r="F247" s="30" t="s">
        <v>65</v>
      </c>
      <c r="G247" s="30"/>
      <c r="H247" s="32">
        <v>45755</v>
      </c>
      <c r="I247" s="39">
        <v>46484</v>
      </c>
      <c r="J247" s="39" t="s">
        <v>65</v>
      </c>
      <c r="K247" s="31"/>
      <c r="L247" s="31"/>
      <c r="M247" s="39">
        <v>46484</v>
      </c>
      <c r="N247" s="33" t="s">
        <v>126</v>
      </c>
      <c r="O247" s="33" t="s">
        <v>396</v>
      </c>
      <c r="P247" s="144">
        <v>36458.33</v>
      </c>
      <c r="Q247" s="144">
        <v>437500</v>
      </c>
      <c r="R247" s="114">
        <v>875000</v>
      </c>
      <c r="S247" s="35" t="s">
        <v>88</v>
      </c>
      <c r="T247" s="37"/>
      <c r="U247" s="27" t="s">
        <v>526</v>
      </c>
      <c r="V247" s="40" t="s">
        <v>525</v>
      </c>
      <c r="W247" s="40" t="s">
        <v>1124</v>
      </c>
      <c r="X247" s="159" t="s">
        <v>217</v>
      </c>
    </row>
    <row r="248" spans="1:162" ht="47.1" customHeight="1" x14ac:dyDescent="0.25">
      <c r="A248" s="27" t="s">
        <v>855</v>
      </c>
      <c r="B248" s="27">
        <v>9478113</v>
      </c>
      <c r="C248" s="63" t="s">
        <v>856</v>
      </c>
      <c r="D248" s="29" t="s">
        <v>857</v>
      </c>
      <c r="E248" s="28" t="s">
        <v>858</v>
      </c>
      <c r="F248" s="30" t="s">
        <v>65</v>
      </c>
      <c r="G248" s="30"/>
      <c r="H248" s="32">
        <v>45904</v>
      </c>
      <c r="I248" s="39">
        <v>46268</v>
      </c>
      <c r="J248" s="39" t="s">
        <v>98</v>
      </c>
      <c r="K248" s="31"/>
      <c r="L248" s="31"/>
      <c r="M248" s="39">
        <v>49555</v>
      </c>
      <c r="N248" s="33" t="s">
        <v>91</v>
      </c>
      <c r="O248" s="33" t="s">
        <v>67</v>
      </c>
      <c r="P248" s="114">
        <v>2090</v>
      </c>
      <c r="Q248" s="114">
        <v>25080</v>
      </c>
      <c r="R248" s="114">
        <v>25080</v>
      </c>
      <c r="S248" s="35" t="s">
        <v>859</v>
      </c>
      <c r="T248" s="37"/>
      <c r="U248" s="27" t="s">
        <v>860</v>
      </c>
      <c r="V248" s="40" t="s">
        <v>861</v>
      </c>
      <c r="W248" s="40" t="s">
        <v>1185</v>
      </c>
      <c r="X248" s="159" t="s">
        <v>70</v>
      </c>
    </row>
    <row r="249" spans="1:162" ht="47.45" customHeight="1" x14ac:dyDescent="0.25">
      <c r="A249" s="215" t="s">
        <v>862</v>
      </c>
      <c r="B249" s="46">
        <v>9402585</v>
      </c>
      <c r="C249" s="64" t="s">
        <v>863</v>
      </c>
      <c r="D249" s="136" t="s">
        <v>864</v>
      </c>
      <c r="E249" s="56" t="s">
        <v>865</v>
      </c>
      <c r="F249" s="30" t="s">
        <v>98</v>
      </c>
      <c r="G249" s="47"/>
      <c r="H249" s="39">
        <v>45280</v>
      </c>
      <c r="I249" s="39">
        <v>45645</v>
      </c>
      <c r="J249" s="39" t="s">
        <v>98</v>
      </c>
      <c r="K249" s="36">
        <v>46011</v>
      </c>
      <c r="L249" s="36">
        <v>46375</v>
      </c>
      <c r="M249" s="39">
        <v>47106</v>
      </c>
      <c r="N249" s="33" t="s">
        <v>101</v>
      </c>
      <c r="O249" s="41" t="s">
        <v>67</v>
      </c>
      <c r="P249" s="113">
        <v>12623.26</v>
      </c>
      <c r="Q249" s="113">
        <v>151479.12</v>
      </c>
      <c r="R249" s="117">
        <v>757395.6</v>
      </c>
      <c r="S249" s="58" t="s">
        <v>179</v>
      </c>
      <c r="T249" s="177"/>
      <c r="U249" s="27" t="s">
        <v>181</v>
      </c>
      <c r="V249" s="42" t="s">
        <v>180</v>
      </c>
      <c r="W249" s="40" t="s">
        <v>1185</v>
      </c>
      <c r="X249" s="159" t="s">
        <v>70</v>
      </c>
    </row>
    <row r="250" spans="1:162" s="25" customFormat="1" ht="56.45" customHeight="1" x14ac:dyDescent="0.25">
      <c r="A250" s="27" t="s">
        <v>866</v>
      </c>
      <c r="B250" s="27">
        <v>9261684</v>
      </c>
      <c r="C250" s="63" t="s">
        <v>867</v>
      </c>
      <c r="D250" s="29" t="s">
        <v>868</v>
      </c>
      <c r="E250" s="28" t="s">
        <v>869</v>
      </c>
      <c r="F250" s="30" t="s">
        <v>65</v>
      </c>
      <c r="G250" s="30"/>
      <c r="H250" s="32">
        <v>43979</v>
      </c>
      <c r="I250" s="32">
        <v>45804</v>
      </c>
      <c r="J250" s="32"/>
      <c r="K250" s="33">
        <v>45805</v>
      </c>
      <c r="L250" s="31">
        <v>46169</v>
      </c>
      <c r="M250" s="32"/>
      <c r="N250" s="33" t="s">
        <v>193</v>
      </c>
      <c r="O250" s="41" t="s">
        <v>67</v>
      </c>
      <c r="P250" s="144">
        <v>10649.24</v>
      </c>
      <c r="Q250" s="144">
        <f>Tabela1[[#This Row],[VALOR MENSAL ]]*12</f>
        <v>127790.88</v>
      </c>
      <c r="R250" s="114">
        <f>Tabela1[[#This Row],[VALOR MENSAL ]]*12</f>
        <v>127790.88</v>
      </c>
      <c r="S250" s="35" t="s">
        <v>179</v>
      </c>
      <c r="T250" s="27" t="s">
        <v>870</v>
      </c>
      <c r="U250" s="27" t="s">
        <v>180</v>
      </c>
      <c r="V250" s="42"/>
      <c r="W250" s="40" t="s">
        <v>1124</v>
      </c>
      <c r="X250" s="159" t="s">
        <v>217</v>
      </c>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row>
    <row r="251" spans="1:162" ht="55.5" customHeight="1" x14ac:dyDescent="0.25">
      <c r="A251" s="27" t="s">
        <v>871</v>
      </c>
      <c r="B251" s="27">
        <v>9261686</v>
      </c>
      <c r="C251" s="63" t="s">
        <v>872</v>
      </c>
      <c r="D251" s="29" t="s">
        <v>868</v>
      </c>
      <c r="E251" s="28" t="s">
        <v>873</v>
      </c>
      <c r="F251" s="30" t="s">
        <v>65</v>
      </c>
      <c r="G251" s="47"/>
      <c r="H251" s="39">
        <v>43979</v>
      </c>
      <c r="I251" s="39">
        <v>45804</v>
      </c>
      <c r="J251" s="39"/>
      <c r="K251" s="45">
        <v>45805</v>
      </c>
      <c r="L251" s="36">
        <v>46169</v>
      </c>
      <c r="M251" s="39"/>
      <c r="N251" s="45" t="s">
        <v>193</v>
      </c>
      <c r="O251" s="48" t="s">
        <v>67</v>
      </c>
      <c r="P251" s="114">
        <v>14765.78</v>
      </c>
      <c r="Q251" s="114">
        <v>177189.88</v>
      </c>
      <c r="R251" s="114">
        <v>177189.88</v>
      </c>
      <c r="S251" s="35" t="s">
        <v>179</v>
      </c>
      <c r="T251" s="27" t="s">
        <v>870</v>
      </c>
      <c r="U251" s="27" t="s">
        <v>180</v>
      </c>
      <c r="V251" s="42"/>
      <c r="W251" s="40" t="s">
        <v>217</v>
      </c>
      <c r="X251" s="159" t="s">
        <v>1124</v>
      </c>
    </row>
    <row r="252" spans="1:162" s="25" customFormat="1" ht="40.5" customHeight="1" x14ac:dyDescent="0.25">
      <c r="A252" s="27" t="s">
        <v>874</v>
      </c>
      <c r="B252" s="27">
        <v>9261687</v>
      </c>
      <c r="C252" s="63" t="s">
        <v>875</v>
      </c>
      <c r="D252" s="29" t="s">
        <v>868</v>
      </c>
      <c r="E252" s="28" t="s">
        <v>876</v>
      </c>
      <c r="F252" s="30" t="s">
        <v>65</v>
      </c>
      <c r="G252" s="30"/>
      <c r="H252" s="32">
        <v>43979</v>
      </c>
      <c r="I252" s="32">
        <v>45804</v>
      </c>
      <c r="J252" s="32"/>
      <c r="K252" s="33">
        <v>45805</v>
      </c>
      <c r="L252" s="31">
        <v>46169</v>
      </c>
      <c r="M252" s="32"/>
      <c r="N252" s="45" t="s">
        <v>193</v>
      </c>
      <c r="O252" s="48" t="s">
        <v>67</v>
      </c>
      <c r="P252" s="144">
        <v>1107.93</v>
      </c>
      <c r="Q252" s="144">
        <v>13295.16</v>
      </c>
      <c r="R252" s="144">
        <v>13295.16</v>
      </c>
      <c r="S252" s="35" t="s">
        <v>179</v>
      </c>
      <c r="T252" s="27" t="s">
        <v>870</v>
      </c>
      <c r="U252" s="27" t="s">
        <v>180</v>
      </c>
      <c r="V252" s="42"/>
      <c r="W252" s="40" t="s">
        <v>1124</v>
      </c>
      <c r="X252" s="159" t="s">
        <v>217</v>
      </c>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row>
    <row r="253" spans="1:162" ht="39.6" customHeight="1" x14ac:dyDescent="0.25">
      <c r="A253" s="27" t="s">
        <v>877</v>
      </c>
      <c r="B253" s="27">
        <v>9261688</v>
      </c>
      <c r="C253" s="63" t="s">
        <v>878</v>
      </c>
      <c r="D253" s="29" t="s">
        <v>868</v>
      </c>
      <c r="E253" s="28" t="s">
        <v>879</v>
      </c>
      <c r="F253" s="30" t="s">
        <v>65</v>
      </c>
      <c r="G253" s="47"/>
      <c r="H253" s="39">
        <v>43979</v>
      </c>
      <c r="I253" s="39">
        <v>45804</v>
      </c>
      <c r="J253" s="39"/>
      <c r="K253" s="45">
        <v>45805</v>
      </c>
      <c r="L253" s="36">
        <v>46169</v>
      </c>
      <c r="M253" s="39"/>
      <c r="N253" s="45" t="s">
        <v>193</v>
      </c>
      <c r="O253" s="48" t="s">
        <v>67</v>
      </c>
      <c r="P253" s="113">
        <v>10990.02</v>
      </c>
      <c r="Q253" s="113">
        <v>131880.24</v>
      </c>
      <c r="R253" s="113">
        <v>659401.19999999995</v>
      </c>
      <c r="S253" s="35" t="s">
        <v>179</v>
      </c>
      <c r="T253" s="27" t="s">
        <v>870</v>
      </c>
      <c r="U253" s="27" t="s">
        <v>180</v>
      </c>
      <c r="V253" s="42"/>
      <c r="W253" s="40" t="s">
        <v>1185</v>
      </c>
      <c r="X253" s="159" t="s">
        <v>70</v>
      </c>
    </row>
    <row r="254" spans="1:162" ht="44.45" customHeight="1" x14ac:dyDescent="0.25">
      <c r="A254" s="43" t="s">
        <v>880</v>
      </c>
      <c r="B254" s="27">
        <v>9261689</v>
      </c>
      <c r="C254" s="63" t="s">
        <v>881</v>
      </c>
      <c r="D254" s="29" t="s">
        <v>868</v>
      </c>
      <c r="E254" s="28" t="s">
        <v>882</v>
      </c>
      <c r="F254" s="30" t="s">
        <v>65</v>
      </c>
      <c r="G254" s="30"/>
      <c r="H254" s="32">
        <v>43979</v>
      </c>
      <c r="I254" s="32">
        <v>45804</v>
      </c>
      <c r="J254" s="32"/>
      <c r="K254" s="33">
        <v>45805</v>
      </c>
      <c r="L254" s="31">
        <v>46169</v>
      </c>
      <c r="M254" s="32"/>
      <c r="N254" s="33" t="s">
        <v>193</v>
      </c>
      <c r="O254" s="41" t="s">
        <v>67</v>
      </c>
      <c r="P254" s="113">
        <v>45408.26</v>
      </c>
      <c r="Q254" s="113">
        <v>544899.12</v>
      </c>
      <c r="R254" s="113">
        <v>2724495.6</v>
      </c>
      <c r="S254" s="35" t="s">
        <v>179</v>
      </c>
      <c r="T254" s="27" t="s">
        <v>870</v>
      </c>
      <c r="U254" s="27" t="s">
        <v>180</v>
      </c>
      <c r="V254" s="42"/>
      <c r="W254" s="44" t="s">
        <v>1185</v>
      </c>
      <c r="X254" s="44" t="s">
        <v>78</v>
      </c>
    </row>
    <row r="255" spans="1:162" ht="63.95" customHeight="1" x14ac:dyDescent="0.25">
      <c r="A255" s="43" t="s">
        <v>883</v>
      </c>
      <c r="B255" s="27">
        <v>9458918</v>
      </c>
      <c r="C255" s="63" t="s">
        <v>884</v>
      </c>
      <c r="D255" s="29" t="s">
        <v>885</v>
      </c>
      <c r="E255" s="28" t="s">
        <v>886</v>
      </c>
      <c r="F255" s="30" t="s">
        <v>65</v>
      </c>
      <c r="G255" s="30"/>
      <c r="H255" s="32">
        <v>45744</v>
      </c>
      <c r="I255" s="39">
        <v>46108</v>
      </c>
      <c r="J255" s="39" t="s">
        <v>65</v>
      </c>
      <c r="K255" s="33">
        <v>46109</v>
      </c>
      <c r="L255" s="31">
        <v>46261</v>
      </c>
      <c r="M255" s="39">
        <v>46261</v>
      </c>
      <c r="N255" s="33" t="s">
        <v>186</v>
      </c>
      <c r="O255" s="33" t="s">
        <v>67</v>
      </c>
      <c r="P255" s="114">
        <v>1020.83</v>
      </c>
      <c r="Q255" s="114">
        <v>12250</v>
      </c>
      <c r="R255" s="114">
        <v>12250</v>
      </c>
      <c r="S255" s="35" t="s">
        <v>88</v>
      </c>
      <c r="T255" s="37"/>
      <c r="U255" s="27" t="s">
        <v>887</v>
      </c>
      <c r="V255" s="40" t="s">
        <v>888</v>
      </c>
      <c r="W255" s="40" t="s">
        <v>1185</v>
      </c>
      <c r="X255" s="159" t="s">
        <v>70</v>
      </c>
    </row>
    <row r="256" spans="1:162" ht="26.1" customHeight="1" x14ac:dyDescent="0.25">
      <c r="A256" s="43" t="s">
        <v>889</v>
      </c>
      <c r="B256" s="27">
        <v>9321315</v>
      </c>
      <c r="C256" s="63" t="s">
        <v>890</v>
      </c>
      <c r="D256" s="29" t="s">
        <v>891</v>
      </c>
      <c r="E256" s="28" t="s">
        <v>892</v>
      </c>
      <c r="F256" s="47" t="s">
        <v>65</v>
      </c>
      <c r="G256" s="47"/>
      <c r="H256" s="39">
        <v>44643</v>
      </c>
      <c r="I256" s="39">
        <v>45007</v>
      </c>
      <c r="J256" s="39" t="s">
        <v>98</v>
      </c>
      <c r="K256" s="36">
        <v>46104</v>
      </c>
      <c r="L256" s="36">
        <v>46468</v>
      </c>
      <c r="M256" s="39">
        <v>46468</v>
      </c>
      <c r="N256" s="45" t="s">
        <v>106</v>
      </c>
      <c r="O256" s="48" t="s">
        <v>396</v>
      </c>
      <c r="P256" s="114">
        <f>Tabela1[[#This Row],[VALOR TOTAL]]/12</f>
        <v>6759.5358333333324</v>
      </c>
      <c r="Q256" s="114">
        <v>81114.429999999993</v>
      </c>
      <c r="R256" s="114">
        <v>81114.429999999993</v>
      </c>
      <c r="S256" s="35" t="s">
        <v>179</v>
      </c>
      <c r="T256" s="27"/>
      <c r="U256" s="27" t="s">
        <v>180</v>
      </c>
      <c r="V256" s="42" t="s">
        <v>181</v>
      </c>
      <c r="W256" s="40" t="s">
        <v>70</v>
      </c>
      <c r="X256" s="159" t="s">
        <v>1185</v>
      </c>
    </row>
    <row r="257" spans="1:162" ht="33.6" customHeight="1" x14ac:dyDescent="0.25">
      <c r="A257" s="27" t="s">
        <v>893</v>
      </c>
      <c r="B257" s="27">
        <v>9293815</v>
      </c>
      <c r="C257" s="63" t="s">
        <v>894</v>
      </c>
      <c r="D257" s="29" t="s">
        <v>895</v>
      </c>
      <c r="E257" s="28" t="s">
        <v>896</v>
      </c>
      <c r="F257" s="47" t="s">
        <v>65</v>
      </c>
      <c r="G257" s="47"/>
      <c r="H257" s="39">
        <v>44497</v>
      </c>
      <c r="I257" s="39">
        <v>44861</v>
      </c>
      <c r="J257" s="39" t="s">
        <v>98</v>
      </c>
      <c r="K257" s="36">
        <v>45958</v>
      </c>
      <c r="L257" s="36">
        <v>46322</v>
      </c>
      <c r="M257" s="39">
        <v>46322</v>
      </c>
      <c r="N257" s="45" t="s">
        <v>83</v>
      </c>
      <c r="O257" s="45" t="s">
        <v>67</v>
      </c>
      <c r="P257" s="114">
        <f t="shared" ref="P257:P262" si="8">R257/12</f>
        <v>356.60999999999996</v>
      </c>
      <c r="Q257" s="114">
        <v>4279.32</v>
      </c>
      <c r="R257" s="114">
        <v>4279.32</v>
      </c>
      <c r="S257" s="35" t="s">
        <v>897</v>
      </c>
      <c r="T257" s="37"/>
      <c r="U257" s="27" t="s">
        <v>898</v>
      </c>
      <c r="V257" s="42" t="s">
        <v>899</v>
      </c>
      <c r="W257" s="40" t="s">
        <v>217</v>
      </c>
      <c r="X257" s="159" t="s">
        <v>1124</v>
      </c>
    </row>
    <row r="258" spans="1:162" ht="30.6" customHeight="1" x14ac:dyDescent="0.25">
      <c r="A258" s="27" t="s">
        <v>900</v>
      </c>
      <c r="B258" s="27">
        <v>9402698</v>
      </c>
      <c r="C258" s="63" t="s">
        <v>901</v>
      </c>
      <c r="D258" s="29" t="s">
        <v>902</v>
      </c>
      <c r="E258" s="56" t="s">
        <v>903</v>
      </c>
      <c r="F258" s="47" t="s">
        <v>65</v>
      </c>
      <c r="G258" s="47"/>
      <c r="H258" s="39">
        <v>45274</v>
      </c>
      <c r="I258" s="39">
        <v>45639</v>
      </c>
      <c r="J258" s="39" t="s">
        <v>98</v>
      </c>
      <c r="K258" s="31">
        <v>46005</v>
      </c>
      <c r="L258" s="31">
        <v>46369</v>
      </c>
      <c r="M258" s="39">
        <v>46734</v>
      </c>
      <c r="N258" s="45" t="s">
        <v>101</v>
      </c>
      <c r="O258" s="41" t="s">
        <v>67</v>
      </c>
      <c r="P258" s="144">
        <v>5904.84</v>
      </c>
      <c r="Q258" s="144">
        <v>70858.13</v>
      </c>
      <c r="R258" s="114">
        <v>70858.13</v>
      </c>
      <c r="S258" s="35" t="s">
        <v>155</v>
      </c>
      <c r="T258" s="37"/>
      <c r="U258" s="27" t="s">
        <v>1323</v>
      </c>
      <c r="V258" s="42" t="s">
        <v>128</v>
      </c>
      <c r="W258" s="44" t="s">
        <v>1124</v>
      </c>
      <c r="X258" s="44" t="s">
        <v>217</v>
      </c>
    </row>
    <row r="259" spans="1:162" ht="45" customHeight="1" x14ac:dyDescent="0.25">
      <c r="A259" s="27" t="s">
        <v>904</v>
      </c>
      <c r="B259" s="27">
        <v>9468230</v>
      </c>
      <c r="C259" s="63" t="s">
        <v>905</v>
      </c>
      <c r="D259" s="29" t="s">
        <v>906</v>
      </c>
      <c r="E259" s="28" t="s">
        <v>907</v>
      </c>
      <c r="F259" s="30" t="s">
        <v>65</v>
      </c>
      <c r="G259" s="30"/>
      <c r="H259" s="32">
        <v>45791</v>
      </c>
      <c r="I259" s="39">
        <v>46155</v>
      </c>
      <c r="J259" s="39" t="s">
        <v>98</v>
      </c>
      <c r="K259" s="31">
        <v>46156</v>
      </c>
      <c r="L259" s="31">
        <v>46520</v>
      </c>
      <c r="M259" s="39">
        <v>49442</v>
      </c>
      <c r="N259" s="33" t="s">
        <v>193</v>
      </c>
      <c r="O259" s="33" t="s">
        <v>396</v>
      </c>
      <c r="P259" s="113">
        <v>83333.33</v>
      </c>
      <c r="Q259" s="113">
        <v>1000000</v>
      </c>
      <c r="R259" s="113">
        <v>10000000</v>
      </c>
      <c r="S259" s="35" t="s">
        <v>737</v>
      </c>
      <c r="T259" s="37"/>
      <c r="U259" s="27" t="s">
        <v>303</v>
      </c>
      <c r="V259" s="40" t="s">
        <v>908</v>
      </c>
      <c r="W259" s="40" t="s">
        <v>1185</v>
      </c>
      <c r="X259" s="159" t="s">
        <v>70</v>
      </c>
    </row>
    <row r="260" spans="1:162" s="25" customFormat="1" ht="38.450000000000003" customHeight="1" x14ac:dyDescent="0.25">
      <c r="A260" s="27" t="s">
        <v>1193</v>
      </c>
      <c r="B260" s="27">
        <v>9482080</v>
      </c>
      <c r="C260" s="65" t="s">
        <v>1194</v>
      </c>
      <c r="D260" s="29" t="s">
        <v>1195</v>
      </c>
      <c r="E260" s="28" t="s">
        <v>1196</v>
      </c>
      <c r="F260" s="30" t="s">
        <v>65</v>
      </c>
      <c r="G260" s="47"/>
      <c r="H260" s="39">
        <v>45971</v>
      </c>
      <c r="I260" s="39" t="s">
        <v>1421</v>
      </c>
      <c r="J260" s="39" t="s">
        <v>1422</v>
      </c>
      <c r="K260" s="36"/>
      <c r="L260" s="36"/>
      <c r="M260" s="39" t="s">
        <v>1423</v>
      </c>
      <c r="N260" s="45" t="s">
        <v>148</v>
      </c>
      <c r="O260" s="45" t="s">
        <v>67</v>
      </c>
      <c r="P260" s="114"/>
      <c r="Q260" s="114">
        <v>0</v>
      </c>
      <c r="R260" s="114">
        <v>168042</v>
      </c>
      <c r="S260" s="35" t="s">
        <v>667</v>
      </c>
      <c r="T260" s="37"/>
      <c r="U260" s="37" t="s">
        <v>398</v>
      </c>
      <c r="V260" s="66" t="s">
        <v>399</v>
      </c>
      <c r="W260" s="51" t="s">
        <v>217</v>
      </c>
      <c r="X260" s="159" t="s">
        <v>1124</v>
      </c>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row>
    <row r="261" spans="1:162" ht="62.45" customHeight="1" x14ac:dyDescent="0.25">
      <c r="A261" s="27" t="s">
        <v>1112</v>
      </c>
      <c r="B261" s="27">
        <v>9479357</v>
      </c>
      <c r="C261" s="65" t="s">
        <v>1111</v>
      </c>
      <c r="D261" s="29" t="s">
        <v>1110</v>
      </c>
      <c r="E261" s="28" t="s">
        <v>1113</v>
      </c>
      <c r="F261" s="30" t="s">
        <v>65</v>
      </c>
      <c r="G261" s="47"/>
      <c r="H261" s="39">
        <v>45933</v>
      </c>
      <c r="I261" s="39">
        <v>46297</v>
      </c>
      <c r="J261" s="39" t="s">
        <v>98</v>
      </c>
      <c r="K261" s="45"/>
      <c r="L261" s="36"/>
      <c r="M261" s="39">
        <v>49584</v>
      </c>
      <c r="N261" s="45" t="s">
        <v>83</v>
      </c>
      <c r="O261" s="45" t="s">
        <v>67</v>
      </c>
      <c r="P261" s="113">
        <v>9000</v>
      </c>
      <c r="Q261" s="113">
        <v>108000</v>
      </c>
      <c r="R261" s="113">
        <v>1080000</v>
      </c>
      <c r="S261" s="35" t="s">
        <v>373</v>
      </c>
      <c r="T261" s="37"/>
      <c r="U261" s="37" t="s">
        <v>374</v>
      </c>
      <c r="V261" s="66" t="s">
        <v>375</v>
      </c>
      <c r="W261" s="51" t="s">
        <v>1185</v>
      </c>
      <c r="X261" s="159" t="s">
        <v>70</v>
      </c>
    </row>
    <row r="262" spans="1:162" ht="52.35" customHeight="1" x14ac:dyDescent="0.25">
      <c r="A262" s="27" t="s">
        <v>909</v>
      </c>
      <c r="B262" s="27">
        <v>9340438</v>
      </c>
      <c r="C262" s="63" t="s">
        <v>910</v>
      </c>
      <c r="D262" s="29" t="s">
        <v>911</v>
      </c>
      <c r="E262" s="28" t="s">
        <v>912</v>
      </c>
      <c r="F262" s="47" t="s">
        <v>98</v>
      </c>
      <c r="G262" s="47"/>
      <c r="H262" s="39">
        <v>44728</v>
      </c>
      <c r="I262" s="39">
        <v>45092</v>
      </c>
      <c r="J262" s="39" t="s">
        <v>98</v>
      </c>
      <c r="K262" s="45">
        <v>46189</v>
      </c>
      <c r="L262" s="36">
        <v>46553</v>
      </c>
      <c r="M262" s="39">
        <v>46553</v>
      </c>
      <c r="N262" s="45" t="s">
        <v>105</v>
      </c>
      <c r="O262" s="45" t="s">
        <v>396</v>
      </c>
      <c r="P262" s="114">
        <f t="shared" si="8"/>
        <v>20500</v>
      </c>
      <c r="Q262" s="114">
        <v>246000</v>
      </c>
      <c r="R262" s="114">
        <v>246000</v>
      </c>
      <c r="S262" s="35" t="s">
        <v>1106</v>
      </c>
      <c r="T262" s="37"/>
      <c r="U262" s="27" t="s">
        <v>251</v>
      </c>
      <c r="V262" s="42" t="s">
        <v>438</v>
      </c>
      <c r="W262" s="40" t="s">
        <v>70</v>
      </c>
      <c r="X262" s="159" t="s">
        <v>1185</v>
      </c>
    </row>
    <row r="263" spans="1:162" ht="45.6" customHeight="1" x14ac:dyDescent="0.25">
      <c r="A263" s="27" t="s">
        <v>913</v>
      </c>
      <c r="B263" s="27">
        <v>9452481</v>
      </c>
      <c r="C263" s="63" t="s">
        <v>914</v>
      </c>
      <c r="D263" s="29" t="s">
        <v>915</v>
      </c>
      <c r="E263" s="28" t="s">
        <v>916</v>
      </c>
      <c r="F263" s="30" t="s">
        <v>65</v>
      </c>
      <c r="G263" s="30"/>
      <c r="H263" s="32">
        <v>45717</v>
      </c>
      <c r="I263" s="32">
        <v>46081</v>
      </c>
      <c r="J263" s="32" t="s">
        <v>98</v>
      </c>
      <c r="K263" s="31">
        <v>46082</v>
      </c>
      <c r="L263" s="31">
        <v>46446</v>
      </c>
      <c r="M263" s="32">
        <v>49368</v>
      </c>
      <c r="N263" s="33" t="s">
        <v>75</v>
      </c>
      <c r="O263" s="33" t="s">
        <v>396</v>
      </c>
      <c r="P263" s="114">
        <f>Tabela1[[#This Row],[VALOR ANUAL]]/12</f>
        <v>19713.8</v>
      </c>
      <c r="Q263" s="114">
        <v>236565.6</v>
      </c>
      <c r="R263" s="114">
        <v>236565.6</v>
      </c>
      <c r="S263" s="35" t="s">
        <v>373</v>
      </c>
      <c r="T263" s="37"/>
      <c r="U263" s="27" t="s">
        <v>374</v>
      </c>
      <c r="V263" s="40" t="s">
        <v>375</v>
      </c>
      <c r="W263" s="40" t="s">
        <v>217</v>
      </c>
      <c r="X263" s="159" t="s">
        <v>1124</v>
      </c>
    </row>
    <row r="264" spans="1:162" ht="57.95" customHeight="1" x14ac:dyDescent="0.25">
      <c r="A264" s="27" t="s">
        <v>1268</v>
      </c>
      <c r="B264" s="27">
        <v>9488036</v>
      </c>
      <c r="C264" s="65" t="s">
        <v>1269</v>
      </c>
      <c r="D264" s="29" t="s">
        <v>917</v>
      </c>
      <c r="E264" s="28" t="s">
        <v>918</v>
      </c>
      <c r="F264" s="30" t="s">
        <v>65</v>
      </c>
      <c r="G264" s="47"/>
      <c r="H264" s="39">
        <v>46000</v>
      </c>
      <c r="I264" s="39">
        <v>46364</v>
      </c>
      <c r="J264" s="39" t="s">
        <v>98</v>
      </c>
      <c r="K264" s="36"/>
      <c r="L264" s="36"/>
      <c r="M264" s="39">
        <v>49651</v>
      </c>
      <c r="N264" s="45" t="s">
        <v>101</v>
      </c>
      <c r="O264" s="45" t="s">
        <v>67</v>
      </c>
      <c r="P264" s="114">
        <f>Tabela1[[#This Row],[VALOR TOTAL]]/12</f>
        <v>15437.5</v>
      </c>
      <c r="Q264" s="114">
        <v>185250</v>
      </c>
      <c r="R264" s="114">
        <v>185250</v>
      </c>
      <c r="S264" s="35" t="s">
        <v>120</v>
      </c>
      <c r="T264" s="37"/>
      <c r="U264" s="37" t="s">
        <v>115</v>
      </c>
      <c r="V264" s="66" t="s">
        <v>1178</v>
      </c>
      <c r="W264" s="51" t="s">
        <v>70</v>
      </c>
      <c r="X264" s="159" t="s">
        <v>1185</v>
      </c>
    </row>
    <row r="265" spans="1:162" ht="44.45" customHeight="1" x14ac:dyDescent="0.25">
      <c r="A265" s="27" t="s">
        <v>1248</v>
      </c>
      <c r="B265" s="27">
        <v>9484351</v>
      </c>
      <c r="C265" s="65" t="s">
        <v>1249</v>
      </c>
      <c r="D265" s="29" t="s">
        <v>919</v>
      </c>
      <c r="E265" s="28" t="s">
        <v>1250</v>
      </c>
      <c r="F265" s="30" t="s">
        <v>65</v>
      </c>
      <c r="G265" s="47"/>
      <c r="H265" s="39">
        <v>45982</v>
      </c>
      <c r="I265" s="39" t="s">
        <v>1424</v>
      </c>
      <c r="J265" s="39" t="s">
        <v>98</v>
      </c>
      <c r="K265" s="45"/>
      <c r="L265" s="36"/>
      <c r="M265" s="39" t="s">
        <v>1425</v>
      </c>
      <c r="N265" s="45" t="s">
        <v>148</v>
      </c>
      <c r="O265" s="45" t="s">
        <v>67</v>
      </c>
      <c r="P265" s="114">
        <v>7359</v>
      </c>
      <c r="Q265" s="114">
        <v>88308.1</v>
      </c>
      <c r="R265" s="114">
        <v>88308.1</v>
      </c>
      <c r="S265" s="35" t="s">
        <v>695</v>
      </c>
      <c r="T265" s="37"/>
      <c r="U265" s="37" t="s">
        <v>674</v>
      </c>
      <c r="V265" s="66" t="s">
        <v>673</v>
      </c>
      <c r="W265" s="51" t="s">
        <v>217</v>
      </c>
      <c r="X265" s="159" t="s">
        <v>1124</v>
      </c>
    </row>
    <row r="266" spans="1:162" ht="36" customHeight="1" x14ac:dyDescent="0.25">
      <c r="A266" s="27" t="s">
        <v>920</v>
      </c>
      <c r="B266" s="27">
        <v>9408815</v>
      </c>
      <c r="C266" s="63" t="s">
        <v>921</v>
      </c>
      <c r="D266" s="29" t="s">
        <v>922</v>
      </c>
      <c r="E266" s="56" t="s">
        <v>923</v>
      </c>
      <c r="F266" s="47" t="s">
        <v>65</v>
      </c>
      <c r="G266" s="47" t="s">
        <v>98</v>
      </c>
      <c r="H266" s="39">
        <v>45332</v>
      </c>
      <c r="I266" s="39">
        <v>46243</v>
      </c>
      <c r="J266" s="39" t="s">
        <v>98</v>
      </c>
      <c r="K266" s="33"/>
      <c r="L266" s="31"/>
      <c r="M266" s="39">
        <v>47158</v>
      </c>
      <c r="N266" s="33" t="s">
        <v>186</v>
      </c>
      <c r="O266" s="33" t="s">
        <v>67</v>
      </c>
      <c r="P266" s="115">
        <v>26408.87</v>
      </c>
      <c r="Q266" s="115">
        <v>316906.43</v>
      </c>
      <c r="R266" s="114">
        <v>758905.68</v>
      </c>
      <c r="S266" s="35" t="s">
        <v>179</v>
      </c>
      <c r="T266" s="37"/>
      <c r="U266" s="27" t="s">
        <v>180</v>
      </c>
      <c r="V266" s="42" t="s">
        <v>181</v>
      </c>
      <c r="W266" s="44" t="s">
        <v>1124</v>
      </c>
      <c r="X266" s="44" t="s">
        <v>217</v>
      </c>
    </row>
    <row r="267" spans="1:162" ht="40.5" customHeight="1" x14ac:dyDescent="0.25">
      <c r="A267" s="27" t="s">
        <v>924</v>
      </c>
      <c r="B267" s="27">
        <v>9456369</v>
      </c>
      <c r="C267" s="63" t="s">
        <v>925</v>
      </c>
      <c r="D267" s="29" t="s">
        <v>926</v>
      </c>
      <c r="E267" s="28" t="s">
        <v>927</v>
      </c>
      <c r="F267" s="30" t="s">
        <v>65</v>
      </c>
      <c r="G267" s="30"/>
      <c r="H267" s="32">
        <v>45730</v>
      </c>
      <c r="I267" s="39">
        <v>46094</v>
      </c>
      <c r="J267" s="39" t="s">
        <v>98</v>
      </c>
      <c r="K267" s="33">
        <v>46095</v>
      </c>
      <c r="L267" s="31">
        <v>46459</v>
      </c>
      <c r="M267" s="39">
        <v>49381</v>
      </c>
      <c r="N267" s="33" t="s">
        <v>106</v>
      </c>
      <c r="O267" s="33" t="s">
        <v>396</v>
      </c>
      <c r="P267" s="114">
        <v>333</v>
      </c>
      <c r="Q267" s="114">
        <v>3996</v>
      </c>
      <c r="R267" s="114">
        <v>3996</v>
      </c>
      <c r="S267" s="35" t="s">
        <v>545</v>
      </c>
      <c r="T267" s="37"/>
      <c r="U267" s="27" t="s">
        <v>170</v>
      </c>
      <c r="V267" s="40" t="s">
        <v>171</v>
      </c>
      <c r="W267" s="40" t="s">
        <v>1185</v>
      </c>
      <c r="X267" s="159" t="s">
        <v>70</v>
      </c>
    </row>
    <row r="268" spans="1:162" s="25" customFormat="1" ht="60" customHeight="1" x14ac:dyDescent="0.25">
      <c r="A268" s="27" t="s">
        <v>928</v>
      </c>
      <c r="B268" s="27">
        <v>9342910</v>
      </c>
      <c r="C268" s="63" t="s">
        <v>929</v>
      </c>
      <c r="D268" s="29" t="s">
        <v>930</v>
      </c>
      <c r="E268" s="28" t="s">
        <v>931</v>
      </c>
      <c r="F268" s="30" t="s">
        <v>98</v>
      </c>
      <c r="G268" s="30"/>
      <c r="H268" s="32">
        <v>44756</v>
      </c>
      <c r="I268" s="32">
        <v>45486</v>
      </c>
      <c r="J268" s="32" t="s">
        <v>98</v>
      </c>
      <c r="K268" s="31">
        <v>46217</v>
      </c>
      <c r="L268" s="31">
        <v>46581</v>
      </c>
      <c r="M268" s="32">
        <v>46581</v>
      </c>
      <c r="N268" s="33" t="s">
        <v>99</v>
      </c>
      <c r="O268" s="41" t="s">
        <v>396</v>
      </c>
      <c r="P268" s="114">
        <f t="shared" ref="P268:P273" si="9">R268/12</f>
        <v>24143.064166666667</v>
      </c>
      <c r="Q268" s="114">
        <v>289716.77</v>
      </c>
      <c r="R268" s="114">
        <v>289716.77</v>
      </c>
      <c r="S268" s="35" t="s">
        <v>454</v>
      </c>
      <c r="T268" s="37"/>
      <c r="U268" s="27" t="s">
        <v>455</v>
      </c>
      <c r="V268" s="42" t="s">
        <v>932</v>
      </c>
      <c r="W268" s="40" t="s">
        <v>1185</v>
      </c>
      <c r="X268" s="159" t="s">
        <v>70</v>
      </c>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row>
    <row r="269" spans="1:162" ht="42.6" customHeight="1" x14ac:dyDescent="0.25">
      <c r="A269" s="27" t="s">
        <v>1315</v>
      </c>
      <c r="B269" s="27" t="s">
        <v>1314</v>
      </c>
      <c r="C269" s="63" t="s">
        <v>933</v>
      </c>
      <c r="D269" s="29" t="s">
        <v>934</v>
      </c>
      <c r="E269" s="56" t="s">
        <v>935</v>
      </c>
      <c r="F269" s="30" t="s">
        <v>65</v>
      </c>
      <c r="G269" s="30"/>
      <c r="H269" s="32">
        <v>45259</v>
      </c>
      <c r="I269" s="32">
        <v>45624</v>
      </c>
      <c r="J269" s="32" t="s">
        <v>98</v>
      </c>
      <c r="K269" s="31">
        <v>45990</v>
      </c>
      <c r="L269" s="31">
        <v>46354</v>
      </c>
      <c r="M269" s="32">
        <v>47085</v>
      </c>
      <c r="N269" s="33" t="s">
        <v>148</v>
      </c>
      <c r="O269" s="41" t="s">
        <v>67</v>
      </c>
      <c r="P269" s="113">
        <v>7687.82</v>
      </c>
      <c r="Q269" s="113">
        <v>92253.8</v>
      </c>
      <c r="R269" s="113">
        <v>461269.2</v>
      </c>
      <c r="S269" s="35" t="s">
        <v>179</v>
      </c>
      <c r="T269" s="37"/>
      <c r="U269" s="27" t="s">
        <v>180</v>
      </c>
      <c r="V269" s="42" t="s">
        <v>181</v>
      </c>
      <c r="W269" s="44" t="s">
        <v>1185</v>
      </c>
      <c r="X269" s="44" t="s">
        <v>70</v>
      </c>
    </row>
    <row r="270" spans="1:162" ht="60.95" customHeight="1" x14ac:dyDescent="0.25">
      <c r="A270" s="27" t="s">
        <v>936</v>
      </c>
      <c r="B270" s="27">
        <v>9433797</v>
      </c>
      <c r="C270" s="63" t="s">
        <v>937</v>
      </c>
      <c r="D270" s="29" t="s">
        <v>938</v>
      </c>
      <c r="E270" s="28" t="s">
        <v>939</v>
      </c>
      <c r="F270" s="30" t="s">
        <v>65</v>
      </c>
      <c r="G270" s="30"/>
      <c r="H270" s="32">
        <v>45511</v>
      </c>
      <c r="I270" s="32">
        <v>45875</v>
      </c>
      <c r="J270" s="32" t="s">
        <v>98</v>
      </c>
      <c r="K270" s="33">
        <v>45876</v>
      </c>
      <c r="L270" s="31">
        <v>46240</v>
      </c>
      <c r="M270" s="32">
        <v>49162</v>
      </c>
      <c r="N270" s="33" t="s">
        <v>186</v>
      </c>
      <c r="O270" s="60" t="s">
        <v>67</v>
      </c>
      <c r="P270" s="115">
        <v>64309.56</v>
      </c>
      <c r="Q270" s="115">
        <v>771714.76</v>
      </c>
      <c r="R270" s="114">
        <v>533093.29</v>
      </c>
      <c r="S270" s="35" t="s">
        <v>449</v>
      </c>
      <c r="T270" s="37"/>
      <c r="U270" s="27" t="s">
        <v>940</v>
      </c>
      <c r="V270" s="42" t="s">
        <v>941</v>
      </c>
      <c r="W270" s="70" t="s">
        <v>1124</v>
      </c>
      <c r="X270" s="72" t="s">
        <v>217</v>
      </c>
    </row>
    <row r="271" spans="1:162" ht="96.6" customHeight="1" x14ac:dyDescent="0.25">
      <c r="A271" s="27" t="s">
        <v>942</v>
      </c>
      <c r="B271" s="27">
        <v>9317893</v>
      </c>
      <c r="C271" s="63" t="s">
        <v>943</v>
      </c>
      <c r="D271" s="29" t="s">
        <v>944</v>
      </c>
      <c r="E271" s="28" t="s">
        <v>945</v>
      </c>
      <c r="F271" s="30" t="s">
        <v>65</v>
      </c>
      <c r="G271" s="30"/>
      <c r="H271" s="32">
        <v>44576</v>
      </c>
      <c r="I271" s="32">
        <v>44940</v>
      </c>
      <c r="J271" s="32" t="s">
        <v>98</v>
      </c>
      <c r="K271" s="31">
        <v>46037</v>
      </c>
      <c r="L271" s="31">
        <v>46401</v>
      </c>
      <c r="M271" s="32">
        <v>46401</v>
      </c>
      <c r="N271" s="33" t="s">
        <v>66</v>
      </c>
      <c r="O271" s="41" t="s">
        <v>396</v>
      </c>
      <c r="P271" s="114">
        <f t="shared" si="9"/>
        <v>605</v>
      </c>
      <c r="Q271" s="114">
        <v>7260</v>
      </c>
      <c r="R271" s="114">
        <v>7260</v>
      </c>
      <c r="S271" s="35" t="s">
        <v>449</v>
      </c>
      <c r="T271" s="37"/>
      <c r="U271" s="27" t="s">
        <v>946</v>
      </c>
      <c r="V271" s="42" t="s">
        <v>180</v>
      </c>
      <c r="W271" s="40" t="s">
        <v>217</v>
      </c>
      <c r="X271" s="44" t="s">
        <v>1124</v>
      </c>
    </row>
    <row r="272" spans="1:162" s="25" customFormat="1" ht="41.1" customHeight="1" x14ac:dyDescent="0.25">
      <c r="A272" s="27" t="s">
        <v>947</v>
      </c>
      <c r="B272" s="27">
        <v>9322305</v>
      </c>
      <c r="C272" s="63" t="s">
        <v>948</v>
      </c>
      <c r="D272" s="29" t="s">
        <v>949</v>
      </c>
      <c r="E272" s="28" t="s">
        <v>950</v>
      </c>
      <c r="F272" s="47" t="s">
        <v>65</v>
      </c>
      <c r="G272" s="47"/>
      <c r="H272" s="39">
        <v>44608</v>
      </c>
      <c r="I272" s="39">
        <v>44972</v>
      </c>
      <c r="J272" s="39" t="s">
        <v>98</v>
      </c>
      <c r="K272" s="36">
        <v>46069</v>
      </c>
      <c r="L272" s="36">
        <v>46433</v>
      </c>
      <c r="M272" s="39">
        <v>46433</v>
      </c>
      <c r="N272" s="45" t="s">
        <v>75</v>
      </c>
      <c r="O272" s="48" t="s">
        <v>396</v>
      </c>
      <c r="P272" s="115">
        <v>12079.33</v>
      </c>
      <c r="Q272" s="115">
        <v>144952</v>
      </c>
      <c r="R272" s="114">
        <v>144952</v>
      </c>
      <c r="S272" s="35" t="s">
        <v>449</v>
      </c>
      <c r="T272" s="37"/>
      <c r="U272" s="27" t="s">
        <v>946</v>
      </c>
      <c r="V272" s="42" t="s">
        <v>180</v>
      </c>
      <c r="W272" s="40" t="s">
        <v>1124</v>
      </c>
      <c r="X272" s="159" t="s">
        <v>217</v>
      </c>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row>
    <row r="273" spans="1:162" s="25" customFormat="1" ht="55.5" customHeight="1" x14ac:dyDescent="0.25">
      <c r="A273" s="27" t="s">
        <v>951</v>
      </c>
      <c r="B273" s="27">
        <v>9340410</v>
      </c>
      <c r="C273" s="63" t="s">
        <v>952</v>
      </c>
      <c r="D273" s="29" t="s">
        <v>953</v>
      </c>
      <c r="E273" s="28" t="s">
        <v>954</v>
      </c>
      <c r="F273" s="30" t="s">
        <v>65</v>
      </c>
      <c r="G273" s="47"/>
      <c r="H273" s="39">
        <v>44744</v>
      </c>
      <c r="I273" s="39">
        <v>45108</v>
      </c>
      <c r="J273" s="39" t="s">
        <v>98</v>
      </c>
      <c r="K273" s="36">
        <v>46205</v>
      </c>
      <c r="L273" s="36">
        <v>46569</v>
      </c>
      <c r="M273" s="39">
        <v>46569</v>
      </c>
      <c r="N273" s="45" t="s">
        <v>99</v>
      </c>
      <c r="O273" s="45" t="s">
        <v>396</v>
      </c>
      <c r="P273" s="114">
        <f t="shared" si="9"/>
        <v>47497.65</v>
      </c>
      <c r="Q273" s="114">
        <v>569971.80000000005</v>
      </c>
      <c r="R273" s="114">
        <v>569971.80000000005</v>
      </c>
      <c r="S273" s="35" t="s">
        <v>449</v>
      </c>
      <c r="T273" s="37"/>
      <c r="U273" s="27" t="s">
        <v>77</v>
      </c>
      <c r="V273" s="42" t="s">
        <v>180</v>
      </c>
      <c r="W273" s="62" t="s">
        <v>1185</v>
      </c>
      <c r="X273" s="159" t="s">
        <v>70</v>
      </c>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row>
    <row r="274" spans="1:162" s="25" customFormat="1" ht="51.6" customHeight="1" x14ac:dyDescent="0.25">
      <c r="A274" s="27" t="s">
        <v>955</v>
      </c>
      <c r="B274" s="27">
        <v>9379416</v>
      </c>
      <c r="C274" s="63" t="s">
        <v>956</v>
      </c>
      <c r="D274" s="29" t="s">
        <v>957</v>
      </c>
      <c r="E274" s="28" t="s">
        <v>958</v>
      </c>
      <c r="F274" s="30" t="s">
        <v>65</v>
      </c>
      <c r="G274" s="30"/>
      <c r="H274" s="32">
        <v>45020</v>
      </c>
      <c r="I274" s="32">
        <v>45385</v>
      </c>
      <c r="J274" s="32" t="s">
        <v>98</v>
      </c>
      <c r="K274" s="31">
        <v>46116</v>
      </c>
      <c r="L274" s="31" t="s">
        <v>1496</v>
      </c>
      <c r="M274" s="32">
        <v>46846</v>
      </c>
      <c r="N274" s="33" t="s">
        <v>126</v>
      </c>
      <c r="O274" s="60" t="s">
        <v>396</v>
      </c>
      <c r="P274" s="114">
        <f>R274/12</f>
        <v>3883</v>
      </c>
      <c r="Q274" s="114">
        <v>46596</v>
      </c>
      <c r="R274" s="114">
        <v>46596</v>
      </c>
      <c r="S274" s="35" t="s">
        <v>959</v>
      </c>
      <c r="T274" s="37"/>
      <c r="U274" s="27" t="s">
        <v>77</v>
      </c>
      <c r="V274" s="42" t="s">
        <v>76</v>
      </c>
      <c r="W274" s="40" t="s">
        <v>217</v>
      </c>
      <c r="X274" s="159" t="s">
        <v>1124</v>
      </c>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row>
    <row r="275" spans="1:162" ht="35.450000000000003" customHeight="1" x14ac:dyDescent="0.25">
      <c r="A275" s="27" t="s">
        <v>960</v>
      </c>
      <c r="B275" s="27">
        <v>9434210</v>
      </c>
      <c r="C275" s="63" t="s">
        <v>961</v>
      </c>
      <c r="D275" s="29" t="s">
        <v>962</v>
      </c>
      <c r="E275" s="28" t="s">
        <v>963</v>
      </c>
      <c r="F275" s="30" t="s">
        <v>65</v>
      </c>
      <c r="G275" s="30"/>
      <c r="H275" s="32">
        <v>45524</v>
      </c>
      <c r="I275" s="32">
        <v>45888</v>
      </c>
      <c r="J275" s="32" t="s">
        <v>98</v>
      </c>
      <c r="K275" s="33">
        <v>45889</v>
      </c>
      <c r="L275" s="31">
        <v>46253</v>
      </c>
      <c r="M275" s="32">
        <v>49175</v>
      </c>
      <c r="N275" s="33" t="s">
        <v>186</v>
      </c>
      <c r="O275" s="61" t="s">
        <v>67</v>
      </c>
      <c r="P275" s="114">
        <f>R275/12</f>
        <v>11250</v>
      </c>
      <c r="Q275" s="114">
        <v>135000</v>
      </c>
      <c r="R275" s="114">
        <v>135000</v>
      </c>
      <c r="S275" s="35" t="s">
        <v>449</v>
      </c>
      <c r="T275" s="37"/>
      <c r="U275" s="27" t="s">
        <v>180</v>
      </c>
      <c r="V275" s="42" t="s">
        <v>181</v>
      </c>
      <c r="W275" s="40" t="s">
        <v>217</v>
      </c>
      <c r="X275" s="159" t="s">
        <v>1124</v>
      </c>
    </row>
    <row r="276" spans="1:162" ht="50.1" customHeight="1" x14ac:dyDescent="0.25">
      <c r="A276" s="27" t="s">
        <v>964</v>
      </c>
      <c r="B276" s="27">
        <v>9459790</v>
      </c>
      <c r="C276" s="63" t="s">
        <v>965</v>
      </c>
      <c r="D276" s="29" t="s">
        <v>966</v>
      </c>
      <c r="E276" s="28" t="s">
        <v>967</v>
      </c>
      <c r="F276" s="30" t="s">
        <v>65</v>
      </c>
      <c r="G276" s="30"/>
      <c r="H276" s="32">
        <v>45776</v>
      </c>
      <c r="I276" s="39">
        <v>46140</v>
      </c>
      <c r="J276" s="39" t="s">
        <v>98</v>
      </c>
      <c r="K276" s="33">
        <v>46141</v>
      </c>
      <c r="L276" s="31">
        <v>46505</v>
      </c>
      <c r="M276" s="39">
        <v>49427</v>
      </c>
      <c r="N276" s="33" t="s">
        <v>126</v>
      </c>
      <c r="O276" s="33" t="s">
        <v>396</v>
      </c>
      <c r="P276" s="114">
        <v>139705.78</v>
      </c>
      <c r="Q276" s="114">
        <v>1676469.36</v>
      </c>
      <c r="R276" s="114">
        <v>1676469.36</v>
      </c>
      <c r="S276" s="35" t="s">
        <v>449</v>
      </c>
      <c r="T276" s="37"/>
      <c r="U276" s="27" t="s">
        <v>181</v>
      </c>
      <c r="V276" s="40" t="s">
        <v>180</v>
      </c>
      <c r="W276" s="40" t="s">
        <v>1185</v>
      </c>
      <c r="X276" s="159" t="s">
        <v>70</v>
      </c>
    </row>
    <row r="277" spans="1:162" ht="50.45" customHeight="1" x14ac:dyDescent="0.25">
      <c r="A277" s="27" t="s">
        <v>1191</v>
      </c>
      <c r="B277" s="27">
        <v>9481582</v>
      </c>
      <c r="C277" s="65" t="s">
        <v>1395</v>
      </c>
      <c r="D277" s="29" t="s">
        <v>1190</v>
      </c>
      <c r="E277" s="28" t="s">
        <v>1192</v>
      </c>
      <c r="F277" s="30" t="s">
        <v>65</v>
      </c>
      <c r="G277" s="47"/>
      <c r="H277" s="39">
        <v>45971</v>
      </c>
      <c r="I277" s="39">
        <v>46335</v>
      </c>
      <c r="J277" s="39" t="s">
        <v>98</v>
      </c>
      <c r="K277" s="45"/>
      <c r="L277" s="36"/>
      <c r="M277" s="39">
        <v>49622</v>
      </c>
      <c r="N277" s="45" t="s">
        <v>148</v>
      </c>
      <c r="O277" s="45" t="s">
        <v>67</v>
      </c>
      <c r="P277" s="113">
        <v>15861</v>
      </c>
      <c r="Q277" s="113">
        <v>190332</v>
      </c>
      <c r="R277" s="113">
        <v>1903320</v>
      </c>
      <c r="S277" s="35" t="s">
        <v>179</v>
      </c>
      <c r="T277" s="37"/>
      <c r="U277" s="37" t="s">
        <v>181</v>
      </c>
      <c r="V277" s="66" t="s">
        <v>946</v>
      </c>
      <c r="W277" s="51" t="s">
        <v>1185</v>
      </c>
      <c r="X277" s="159" t="s">
        <v>70</v>
      </c>
    </row>
    <row r="278" spans="1:162" s="25" customFormat="1" ht="46.5" customHeight="1" x14ac:dyDescent="0.25">
      <c r="A278" s="120" t="s">
        <v>1410</v>
      </c>
      <c r="B278" s="120">
        <v>9495736</v>
      </c>
      <c r="C278" s="121" t="s">
        <v>1409</v>
      </c>
      <c r="D278" s="166" t="s">
        <v>1408</v>
      </c>
      <c r="E278" s="122" t="s">
        <v>1411</v>
      </c>
      <c r="F278" s="123" t="s">
        <v>65</v>
      </c>
      <c r="G278" s="102"/>
      <c r="H278" s="103">
        <v>46084</v>
      </c>
      <c r="I278" s="103">
        <v>46448</v>
      </c>
      <c r="J278" s="124" t="s">
        <v>98</v>
      </c>
      <c r="K278" s="125"/>
      <c r="L278" s="104"/>
      <c r="M278" s="124">
        <v>49736</v>
      </c>
      <c r="N278" s="125" t="s">
        <v>106</v>
      </c>
      <c r="O278" s="125" t="s">
        <v>396</v>
      </c>
      <c r="P278" s="116">
        <v>137468</v>
      </c>
      <c r="Q278" s="113">
        <v>1649616</v>
      </c>
      <c r="R278" s="170">
        <v>1649616</v>
      </c>
      <c r="S278" s="127" t="s">
        <v>179</v>
      </c>
      <c r="T278" s="128"/>
      <c r="U278" s="128" t="s">
        <v>181</v>
      </c>
      <c r="V278" s="105" t="s">
        <v>946</v>
      </c>
      <c r="W278" s="129" t="s">
        <v>1185</v>
      </c>
      <c r="X278" s="159" t="s">
        <v>70</v>
      </c>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row>
    <row r="279" spans="1:162" ht="36.950000000000003" customHeight="1" x14ac:dyDescent="0.25">
      <c r="A279" s="27" t="s">
        <v>968</v>
      </c>
      <c r="B279" s="27">
        <v>9402653</v>
      </c>
      <c r="C279" s="63" t="s">
        <v>969</v>
      </c>
      <c r="D279" s="29" t="s">
        <v>970</v>
      </c>
      <c r="E279" s="28" t="s">
        <v>971</v>
      </c>
      <c r="F279" s="30" t="s">
        <v>65</v>
      </c>
      <c r="G279" s="30"/>
      <c r="H279" s="32">
        <v>45268</v>
      </c>
      <c r="I279" s="32">
        <v>45633</v>
      </c>
      <c r="J279" s="32" t="s">
        <v>98</v>
      </c>
      <c r="K279" s="31">
        <v>45999</v>
      </c>
      <c r="L279" s="31">
        <v>46363</v>
      </c>
      <c r="M279" s="32">
        <v>47094</v>
      </c>
      <c r="N279" s="33" t="s">
        <v>101</v>
      </c>
      <c r="O279" s="41" t="s">
        <v>67</v>
      </c>
      <c r="P279" s="144">
        <v>4540</v>
      </c>
      <c r="Q279" s="144">
        <v>54480</v>
      </c>
      <c r="R279" s="114">
        <v>54480</v>
      </c>
      <c r="S279" s="35" t="s">
        <v>1109</v>
      </c>
      <c r="T279" s="37"/>
      <c r="U279" s="27" t="s">
        <v>433</v>
      </c>
      <c r="V279" s="42" t="s">
        <v>438</v>
      </c>
      <c r="W279" s="40" t="s">
        <v>1124</v>
      </c>
      <c r="X279" s="159" t="s">
        <v>217</v>
      </c>
    </row>
    <row r="280" spans="1:162" ht="39.950000000000003" customHeight="1" x14ac:dyDescent="0.25">
      <c r="A280" s="27" t="s">
        <v>1153</v>
      </c>
      <c r="B280" s="27">
        <v>9459854</v>
      </c>
      <c r="C280" s="65" t="s">
        <v>1154</v>
      </c>
      <c r="D280" s="29" t="s">
        <v>1155</v>
      </c>
      <c r="E280" s="28" t="s">
        <v>1156</v>
      </c>
      <c r="F280" s="30" t="s">
        <v>65</v>
      </c>
      <c r="G280" s="47" t="s">
        <v>98</v>
      </c>
      <c r="H280" s="39">
        <v>45796</v>
      </c>
      <c r="I280" s="39">
        <v>47621</v>
      </c>
      <c r="J280" s="39" t="s">
        <v>98</v>
      </c>
      <c r="K280" s="36"/>
      <c r="L280" s="36"/>
      <c r="M280" s="39">
        <v>49447</v>
      </c>
      <c r="N280" s="45" t="s">
        <v>193</v>
      </c>
      <c r="O280" s="45" t="s">
        <v>176</v>
      </c>
      <c r="P280" s="114"/>
      <c r="Q280" s="114"/>
      <c r="R280" s="114"/>
      <c r="S280" s="35" t="s">
        <v>179</v>
      </c>
      <c r="T280" s="37"/>
      <c r="U280" s="37" t="s">
        <v>181</v>
      </c>
      <c r="V280" s="66" t="s">
        <v>1132</v>
      </c>
      <c r="W280" s="51" t="s">
        <v>1185</v>
      </c>
      <c r="X280" s="159" t="s">
        <v>70</v>
      </c>
    </row>
    <row r="281" spans="1:162" ht="39" customHeight="1" x14ac:dyDescent="0.25">
      <c r="A281" s="27" t="s">
        <v>972</v>
      </c>
      <c r="B281" s="27">
        <v>9474052</v>
      </c>
      <c r="C281" s="63" t="s">
        <v>973</v>
      </c>
      <c r="D281" s="29" t="s">
        <v>974</v>
      </c>
      <c r="E281" s="28" t="s">
        <v>975</v>
      </c>
      <c r="F281" s="30" t="s">
        <v>65</v>
      </c>
      <c r="G281" s="30"/>
      <c r="H281" s="32">
        <v>45878</v>
      </c>
      <c r="I281" s="32">
        <v>46242</v>
      </c>
      <c r="J281" s="32" t="s">
        <v>65</v>
      </c>
      <c r="K281" s="31"/>
      <c r="L281" s="31"/>
      <c r="M281" s="32">
        <v>46242</v>
      </c>
      <c r="N281" s="33" t="s">
        <v>186</v>
      </c>
      <c r="O281" s="33" t="s">
        <v>67</v>
      </c>
      <c r="P281" s="113">
        <v>916.5</v>
      </c>
      <c r="Q281" s="113">
        <v>10998</v>
      </c>
      <c r="R281" s="113">
        <v>10998</v>
      </c>
      <c r="S281" s="35" t="s">
        <v>728</v>
      </c>
      <c r="T281" s="37"/>
      <c r="U281" s="27" t="s">
        <v>287</v>
      </c>
      <c r="V281" s="133" t="s">
        <v>108</v>
      </c>
      <c r="W281" s="133" t="s">
        <v>1185</v>
      </c>
      <c r="X281" s="44" t="s">
        <v>70</v>
      </c>
    </row>
    <row r="282" spans="1:162" ht="89.1" customHeight="1" x14ac:dyDescent="0.25">
      <c r="A282" s="27" t="s">
        <v>1623</v>
      </c>
      <c r="B282" s="27">
        <v>9519121</v>
      </c>
      <c r="C282" s="65" t="s">
        <v>1622</v>
      </c>
      <c r="D282" s="29" t="s">
        <v>1621</v>
      </c>
      <c r="E282" s="28" t="s">
        <v>1624</v>
      </c>
      <c r="F282" s="30" t="s">
        <v>65</v>
      </c>
      <c r="G282" s="47"/>
      <c r="H282" s="39">
        <v>46234</v>
      </c>
      <c r="I282" s="39">
        <v>46598</v>
      </c>
      <c r="J282" s="32" t="s">
        <v>65</v>
      </c>
      <c r="K282" s="36"/>
      <c r="L282" s="36"/>
      <c r="M282" s="32">
        <v>46598</v>
      </c>
      <c r="N282" s="45" t="s">
        <v>99</v>
      </c>
      <c r="O282" s="45" t="s">
        <v>396</v>
      </c>
      <c r="P282" s="113">
        <v>20.83</v>
      </c>
      <c r="Q282" s="113">
        <v>250</v>
      </c>
      <c r="R282" s="113">
        <v>250</v>
      </c>
      <c r="S282" s="35" t="s">
        <v>274</v>
      </c>
      <c r="T282" s="37"/>
      <c r="U282" s="37" t="s">
        <v>438</v>
      </c>
      <c r="V282" s="66" t="s">
        <v>1465</v>
      </c>
      <c r="W282" s="51" t="s">
        <v>1124</v>
      </c>
      <c r="X282" s="159" t="s">
        <v>217</v>
      </c>
    </row>
    <row r="283" spans="1:162" ht="39" customHeight="1" x14ac:dyDescent="0.25">
      <c r="A283" s="74" t="s">
        <v>1350</v>
      </c>
      <c r="B283" s="74">
        <v>9493209</v>
      </c>
      <c r="C283" s="79" t="s">
        <v>1351</v>
      </c>
      <c r="D283" s="140" t="s">
        <v>1349</v>
      </c>
      <c r="E283" s="82" t="s">
        <v>1381</v>
      </c>
      <c r="F283" s="75" t="s">
        <v>65</v>
      </c>
      <c r="G283" s="76"/>
      <c r="H283" s="77">
        <v>46052</v>
      </c>
      <c r="I283" s="77">
        <v>46416</v>
      </c>
      <c r="J283" s="39" t="s">
        <v>98</v>
      </c>
      <c r="K283" s="78"/>
      <c r="L283" s="78"/>
      <c r="M283" s="77">
        <v>49703</v>
      </c>
      <c r="N283" s="45" t="s">
        <v>66</v>
      </c>
      <c r="O283" s="45" t="s">
        <v>396</v>
      </c>
      <c r="P283" s="113">
        <v>452.5</v>
      </c>
      <c r="Q283" s="113">
        <v>5430</v>
      </c>
      <c r="R283" s="113">
        <v>5430</v>
      </c>
      <c r="S283" s="80" t="s">
        <v>127</v>
      </c>
      <c r="T283" s="81"/>
      <c r="U283" s="81" t="s">
        <v>129</v>
      </c>
      <c r="V283" s="66" t="s">
        <v>140</v>
      </c>
      <c r="W283" s="51" t="s">
        <v>1185</v>
      </c>
      <c r="X283" s="159" t="s">
        <v>70</v>
      </c>
    </row>
    <row r="284" spans="1:162" s="25" customFormat="1" ht="39" customHeight="1" x14ac:dyDescent="0.25">
      <c r="A284" s="27" t="s">
        <v>976</v>
      </c>
      <c r="B284" s="27">
        <v>9404129</v>
      </c>
      <c r="C284" s="63" t="s">
        <v>977</v>
      </c>
      <c r="D284" s="29" t="s">
        <v>978</v>
      </c>
      <c r="E284" s="28" t="s">
        <v>979</v>
      </c>
      <c r="F284" s="47" t="s">
        <v>65</v>
      </c>
      <c r="G284" s="47"/>
      <c r="H284" s="39">
        <v>45274</v>
      </c>
      <c r="I284" s="39">
        <v>45639</v>
      </c>
      <c r="J284" s="39" t="s">
        <v>98</v>
      </c>
      <c r="K284" s="33">
        <v>46005</v>
      </c>
      <c r="L284" s="31">
        <v>46369</v>
      </c>
      <c r="M284" s="39">
        <v>47100</v>
      </c>
      <c r="N284" s="33" t="s">
        <v>101</v>
      </c>
      <c r="O284" s="41" t="s">
        <v>67</v>
      </c>
      <c r="P284" s="113">
        <v>4902.32</v>
      </c>
      <c r="Q284" s="113">
        <v>58827.8</v>
      </c>
      <c r="R284" s="113">
        <v>294139.2</v>
      </c>
      <c r="S284" s="35" t="s">
        <v>383</v>
      </c>
      <c r="T284" s="37"/>
      <c r="U284" s="27" t="s">
        <v>636</v>
      </c>
      <c r="V284" s="42" t="s">
        <v>631</v>
      </c>
      <c r="W284" s="40" t="s">
        <v>1185</v>
      </c>
      <c r="X284" s="159" t="s">
        <v>70</v>
      </c>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row>
    <row r="285" spans="1:162" ht="37.5" customHeight="1" x14ac:dyDescent="0.25">
      <c r="A285" s="27" t="s">
        <v>660</v>
      </c>
      <c r="B285" s="27">
        <v>9470482</v>
      </c>
      <c r="C285" s="63" t="s">
        <v>661</v>
      </c>
      <c r="D285" s="135" t="s">
        <v>1382</v>
      </c>
      <c r="E285" s="28" t="s">
        <v>662</v>
      </c>
      <c r="F285" s="30" t="s">
        <v>65</v>
      </c>
      <c r="G285" s="32"/>
      <c r="H285" s="32">
        <v>45828</v>
      </c>
      <c r="I285" s="39">
        <v>46192</v>
      </c>
      <c r="J285" s="39" t="s">
        <v>98</v>
      </c>
      <c r="K285" s="33">
        <v>46193</v>
      </c>
      <c r="L285" s="31">
        <v>46557</v>
      </c>
      <c r="M285" s="39">
        <v>49479</v>
      </c>
      <c r="N285" s="33" t="s">
        <v>105</v>
      </c>
      <c r="O285" s="33" t="s">
        <v>396</v>
      </c>
      <c r="P285" s="144">
        <v>4771.33</v>
      </c>
      <c r="Q285" s="144">
        <v>57256</v>
      </c>
      <c r="R285" s="114">
        <v>57256</v>
      </c>
      <c r="S285" s="35" t="s">
        <v>134</v>
      </c>
      <c r="T285" s="37"/>
      <c r="U285" s="27" t="s">
        <v>135</v>
      </c>
      <c r="V285" s="40" t="s">
        <v>136</v>
      </c>
      <c r="W285" s="40" t="s">
        <v>1124</v>
      </c>
      <c r="X285" s="159" t="s">
        <v>217</v>
      </c>
    </row>
    <row r="286" spans="1:162" ht="36" customHeight="1" x14ac:dyDescent="0.25">
      <c r="A286" s="27" t="s">
        <v>1301</v>
      </c>
      <c r="B286" s="27">
        <v>9490818</v>
      </c>
      <c r="C286" s="65" t="s">
        <v>1302</v>
      </c>
      <c r="D286" s="29" t="s">
        <v>1303</v>
      </c>
      <c r="E286" s="28" t="s">
        <v>1304</v>
      </c>
      <c r="F286" s="30" t="s">
        <v>65</v>
      </c>
      <c r="G286" s="47"/>
      <c r="H286" s="39">
        <v>46009</v>
      </c>
      <c r="I286" s="39">
        <v>46373</v>
      </c>
      <c r="J286" s="39" t="s">
        <v>98</v>
      </c>
      <c r="K286" s="45"/>
      <c r="L286" s="36"/>
      <c r="M286" s="39">
        <v>49660</v>
      </c>
      <c r="N286" s="45" t="s">
        <v>101</v>
      </c>
      <c r="O286" s="45" t="s">
        <v>67</v>
      </c>
      <c r="P286" s="114">
        <f>Tabela1[[#This Row],[VALOR TOTAL]]/12</f>
        <v>2109.375</v>
      </c>
      <c r="Q286" s="114">
        <v>25312.5</v>
      </c>
      <c r="R286" s="114">
        <v>25312.5</v>
      </c>
      <c r="S286" s="35" t="s">
        <v>728</v>
      </c>
      <c r="T286" s="37"/>
      <c r="U286" s="37" t="s">
        <v>1305</v>
      </c>
      <c r="V286" s="66" t="s">
        <v>108</v>
      </c>
      <c r="W286" s="51" t="s">
        <v>70</v>
      </c>
      <c r="X286" s="159" t="s">
        <v>1185</v>
      </c>
    </row>
    <row r="287" spans="1:162" ht="36.6" customHeight="1" x14ac:dyDescent="0.25">
      <c r="A287" s="27" t="s">
        <v>981</v>
      </c>
      <c r="B287" s="27">
        <v>9346729</v>
      </c>
      <c r="C287" s="65" t="s">
        <v>982</v>
      </c>
      <c r="D287" s="29" t="s">
        <v>983</v>
      </c>
      <c r="E287" s="28" t="s">
        <v>984</v>
      </c>
      <c r="F287" s="47" t="s">
        <v>65</v>
      </c>
      <c r="G287" s="47"/>
      <c r="H287" s="39">
        <v>44860</v>
      </c>
      <c r="I287" s="39">
        <v>45224</v>
      </c>
      <c r="J287" s="39" t="s">
        <v>98</v>
      </c>
      <c r="K287" s="31">
        <v>45956</v>
      </c>
      <c r="L287" s="31">
        <v>46320</v>
      </c>
      <c r="M287" s="39">
        <v>46685</v>
      </c>
      <c r="N287" s="33" t="s">
        <v>83</v>
      </c>
      <c r="O287" s="33" t="s">
        <v>67</v>
      </c>
      <c r="P287" s="114">
        <v>219.52</v>
      </c>
      <c r="Q287" s="114">
        <v>2634.2400000000002</v>
      </c>
      <c r="R287" s="114">
        <v>2634.24</v>
      </c>
      <c r="S287" s="35" t="s">
        <v>859</v>
      </c>
      <c r="T287" s="37"/>
      <c r="U287" s="27" t="s">
        <v>860</v>
      </c>
      <c r="V287" s="42" t="s">
        <v>985</v>
      </c>
      <c r="W287" s="40" t="s">
        <v>1185</v>
      </c>
      <c r="X287" s="159" t="s">
        <v>70</v>
      </c>
    </row>
    <row r="288" spans="1:162" s="25" customFormat="1" ht="45.6" customHeight="1" x14ac:dyDescent="0.25">
      <c r="A288" s="27" t="s">
        <v>986</v>
      </c>
      <c r="B288" s="27">
        <v>9442148</v>
      </c>
      <c r="C288" s="65" t="s">
        <v>987</v>
      </c>
      <c r="D288" s="29" t="s">
        <v>1169</v>
      </c>
      <c r="E288" s="28" t="s">
        <v>988</v>
      </c>
      <c r="F288" s="30" t="s">
        <v>65</v>
      </c>
      <c r="G288" s="30"/>
      <c r="H288" s="32">
        <v>45610</v>
      </c>
      <c r="I288" s="32">
        <v>45243</v>
      </c>
      <c r="J288" s="32" t="s">
        <v>98</v>
      </c>
      <c r="K288" s="33">
        <v>45975</v>
      </c>
      <c r="L288" s="31">
        <v>46339</v>
      </c>
      <c r="M288" s="32">
        <v>49261</v>
      </c>
      <c r="N288" s="33" t="s">
        <v>148</v>
      </c>
      <c r="O288" s="33" t="s">
        <v>67</v>
      </c>
      <c r="P288" s="113">
        <v>3353.7</v>
      </c>
      <c r="Q288" s="113">
        <v>40244.400000000001</v>
      </c>
      <c r="R288" s="113">
        <v>40244.400000000001</v>
      </c>
      <c r="S288" s="35" t="s">
        <v>989</v>
      </c>
      <c r="T288" s="37"/>
      <c r="U288" s="27" t="s">
        <v>1170</v>
      </c>
      <c r="V288" s="40" t="s">
        <v>990</v>
      </c>
      <c r="W288" s="40" t="s">
        <v>1185</v>
      </c>
      <c r="X288" s="159" t="s">
        <v>70</v>
      </c>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row>
    <row r="289" spans="1:162" ht="60.95" customHeight="1" x14ac:dyDescent="0.25">
      <c r="A289" s="120" t="s">
        <v>1486</v>
      </c>
      <c r="B289" s="120">
        <v>9501592</v>
      </c>
      <c r="C289" s="121" t="s">
        <v>1487</v>
      </c>
      <c r="D289" s="166" t="s">
        <v>1488</v>
      </c>
      <c r="E289" s="122" t="s">
        <v>1489</v>
      </c>
      <c r="F289" s="123" t="s">
        <v>65</v>
      </c>
      <c r="G289" s="102"/>
      <c r="H289" s="103">
        <v>46140</v>
      </c>
      <c r="I289" s="103">
        <v>47965</v>
      </c>
      <c r="J289" s="124" t="s">
        <v>98</v>
      </c>
      <c r="K289" s="125"/>
      <c r="L289" s="104"/>
      <c r="M289" s="124">
        <v>49792</v>
      </c>
      <c r="N289" s="125" t="s">
        <v>126</v>
      </c>
      <c r="O289" s="125" t="s">
        <v>1490</v>
      </c>
      <c r="P289" s="148">
        <v>1542.95</v>
      </c>
      <c r="Q289" s="114">
        <v>18515.400000000001</v>
      </c>
      <c r="R289" s="126">
        <v>18515.400000000001</v>
      </c>
      <c r="S289" s="35" t="s">
        <v>179</v>
      </c>
      <c r="T289" s="128"/>
      <c r="U289" s="37" t="s">
        <v>1491</v>
      </c>
      <c r="V289" s="66" t="s">
        <v>181</v>
      </c>
      <c r="W289" s="51" t="s">
        <v>217</v>
      </c>
      <c r="X289" s="159" t="s">
        <v>1124</v>
      </c>
    </row>
    <row r="290" spans="1:162" ht="35.450000000000003" customHeight="1" x14ac:dyDescent="0.25">
      <c r="A290" s="27" t="s">
        <v>991</v>
      </c>
      <c r="B290" s="27">
        <v>9349208</v>
      </c>
      <c r="C290" s="63" t="s">
        <v>992</v>
      </c>
      <c r="D290" s="29" t="s">
        <v>993</v>
      </c>
      <c r="E290" s="28" t="s">
        <v>994</v>
      </c>
      <c r="F290" s="47" t="s">
        <v>98</v>
      </c>
      <c r="G290" s="47"/>
      <c r="H290" s="39">
        <v>44877</v>
      </c>
      <c r="I290" s="39">
        <v>45241</v>
      </c>
      <c r="J290" s="39" t="s">
        <v>98</v>
      </c>
      <c r="K290" s="31">
        <v>45973</v>
      </c>
      <c r="L290" s="31">
        <v>46337</v>
      </c>
      <c r="M290" s="39">
        <v>46702</v>
      </c>
      <c r="N290" s="33" t="s">
        <v>148</v>
      </c>
      <c r="O290" s="33" t="s">
        <v>67</v>
      </c>
      <c r="P290" s="114">
        <f t="shared" ref="P290:P295" si="10">R290/12</f>
        <v>27378</v>
      </c>
      <c r="Q290" s="114">
        <v>328536</v>
      </c>
      <c r="R290" s="114">
        <v>328536</v>
      </c>
      <c r="S290" s="35" t="s">
        <v>995</v>
      </c>
      <c r="T290" s="37"/>
      <c r="U290" s="27" t="s">
        <v>293</v>
      </c>
      <c r="V290" s="42" t="s">
        <v>354</v>
      </c>
      <c r="W290" s="40" t="s">
        <v>1185</v>
      </c>
      <c r="X290" s="159" t="s">
        <v>70</v>
      </c>
    </row>
    <row r="291" spans="1:162" ht="30.95" customHeight="1" x14ac:dyDescent="0.25">
      <c r="A291" s="27" t="s">
        <v>1238</v>
      </c>
      <c r="B291" s="27">
        <v>9483074</v>
      </c>
      <c r="C291" s="65" t="s">
        <v>1239</v>
      </c>
      <c r="D291" s="29" t="s">
        <v>993</v>
      </c>
      <c r="E291" s="28" t="s">
        <v>1300</v>
      </c>
      <c r="F291" s="30" t="s">
        <v>65</v>
      </c>
      <c r="G291" s="47"/>
      <c r="H291" s="39">
        <v>45980</v>
      </c>
      <c r="I291" s="39">
        <v>46344</v>
      </c>
      <c r="J291" s="39" t="s">
        <v>98</v>
      </c>
      <c r="K291" s="36"/>
      <c r="L291" s="36"/>
      <c r="M291" s="39">
        <v>49631</v>
      </c>
      <c r="N291" s="45" t="s">
        <v>148</v>
      </c>
      <c r="O291" s="45" t="s">
        <v>67</v>
      </c>
      <c r="P291" s="144">
        <v>20731.5</v>
      </c>
      <c r="Q291" s="144">
        <v>248778</v>
      </c>
      <c r="R291" s="114">
        <v>248778</v>
      </c>
      <c r="S291" s="35" t="s">
        <v>989</v>
      </c>
      <c r="T291" s="37"/>
      <c r="U291" s="37" t="s">
        <v>149</v>
      </c>
      <c r="V291" s="66" t="s">
        <v>1240</v>
      </c>
      <c r="W291" s="51" t="s">
        <v>1124</v>
      </c>
      <c r="X291" s="159" t="s">
        <v>217</v>
      </c>
    </row>
    <row r="292" spans="1:162" ht="42.95" customHeight="1" x14ac:dyDescent="0.25">
      <c r="A292" s="27" t="s">
        <v>1145</v>
      </c>
      <c r="B292" s="27">
        <v>9459851</v>
      </c>
      <c r="C292" s="65" t="s">
        <v>1146</v>
      </c>
      <c r="D292" s="29" t="s">
        <v>1147</v>
      </c>
      <c r="E292" s="28" t="s">
        <v>1148</v>
      </c>
      <c r="F292" s="30" t="s">
        <v>65</v>
      </c>
      <c r="G292" s="47" t="s">
        <v>98</v>
      </c>
      <c r="H292" s="39">
        <v>45796</v>
      </c>
      <c r="I292" s="39">
        <v>47621</v>
      </c>
      <c r="J292" s="39" t="s">
        <v>98</v>
      </c>
      <c r="K292" s="36"/>
      <c r="L292" s="36"/>
      <c r="M292" s="39">
        <v>49447</v>
      </c>
      <c r="N292" s="45" t="s">
        <v>193</v>
      </c>
      <c r="O292" s="45" t="s">
        <v>176</v>
      </c>
      <c r="P292" s="113">
        <v>471000</v>
      </c>
      <c r="Q292" s="113">
        <v>5652000</v>
      </c>
      <c r="R292" s="113">
        <v>56520000</v>
      </c>
      <c r="S292" s="35" t="s">
        <v>179</v>
      </c>
      <c r="T292" s="37"/>
      <c r="U292" s="37" t="s">
        <v>181</v>
      </c>
      <c r="V292" s="66" t="s">
        <v>1132</v>
      </c>
      <c r="W292" s="51" t="s">
        <v>1185</v>
      </c>
      <c r="X292" s="159" t="s">
        <v>78</v>
      </c>
    </row>
    <row r="293" spans="1:162" ht="49.5" customHeight="1" x14ac:dyDescent="0.25">
      <c r="A293" s="27" t="s">
        <v>997</v>
      </c>
      <c r="B293" s="27">
        <v>9374636</v>
      </c>
      <c r="C293" s="65" t="s">
        <v>998</v>
      </c>
      <c r="D293" s="29" t="s">
        <v>1484</v>
      </c>
      <c r="E293" s="28" t="s">
        <v>999</v>
      </c>
      <c r="F293" s="30" t="s">
        <v>65</v>
      </c>
      <c r="G293" s="30"/>
      <c r="H293" s="32">
        <v>44988</v>
      </c>
      <c r="I293" s="32">
        <v>45353</v>
      </c>
      <c r="J293" s="32" t="s">
        <v>98</v>
      </c>
      <c r="K293" s="31">
        <v>46084</v>
      </c>
      <c r="L293" s="31">
        <v>46448</v>
      </c>
      <c r="M293" s="32">
        <v>46814</v>
      </c>
      <c r="N293" s="33" t="s">
        <v>106</v>
      </c>
      <c r="O293" s="33" t="s">
        <v>396</v>
      </c>
      <c r="P293" s="113">
        <v>9538.83</v>
      </c>
      <c r="Q293" s="113">
        <v>114466</v>
      </c>
      <c r="R293" s="113">
        <v>114466</v>
      </c>
      <c r="S293" s="35" t="s">
        <v>88</v>
      </c>
      <c r="T293" s="37"/>
      <c r="U293" s="49" t="s">
        <v>89</v>
      </c>
      <c r="V293" s="44" t="s">
        <v>996</v>
      </c>
      <c r="W293" s="44" t="s">
        <v>1185</v>
      </c>
      <c r="X293" s="44" t="s">
        <v>70</v>
      </c>
    </row>
    <row r="294" spans="1:162" ht="51" customHeight="1" x14ac:dyDescent="0.25">
      <c r="A294" s="120" t="s">
        <v>1482</v>
      </c>
      <c r="B294" s="120">
        <v>9502679</v>
      </c>
      <c r="C294" s="121" t="s">
        <v>1483</v>
      </c>
      <c r="D294" s="166" t="s">
        <v>1484</v>
      </c>
      <c r="E294" s="122" t="s">
        <v>1485</v>
      </c>
      <c r="F294" s="123" t="s">
        <v>65</v>
      </c>
      <c r="G294" s="102"/>
      <c r="H294" s="103">
        <v>46140</v>
      </c>
      <c r="I294" s="103">
        <v>46504</v>
      </c>
      <c r="J294" s="32" t="s">
        <v>98</v>
      </c>
      <c r="K294" s="104"/>
      <c r="L294" s="104"/>
      <c r="M294" s="124">
        <v>49792</v>
      </c>
      <c r="N294" s="125" t="s">
        <v>126</v>
      </c>
      <c r="O294" s="125" t="s">
        <v>396</v>
      </c>
      <c r="P294" s="148">
        <v>94205.16</v>
      </c>
      <c r="Q294" s="144">
        <v>1130461.92</v>
      </c>
      <c r="R294" s="126">
        <v>1130461.92</v>
      </c>
      <c r="S294" s="127" t="s">
        <v>127</v>
      </c>
      <c r="T294" s="128"/>
      <c r="U294" s="37" t="s">
        <v>140</v>
      </c>
      <c r="V294" s="66" t="s">
        <v>129</v>
      </c>
      <c r="W294" s="51" t="s">
        <v>1124</v>
      </c>
      <c r="X294" s="44" t="s">
        <v>217</v>
      </c>
    </row>
    <row r="295" spans="1:162" ht="30.95" customHeight="1" x14ac:dyDescent="0.25">
      <c r="A295" s="27" t="s">
        <v>1000</v>
      </c>
      <c r="B295" s="27">
        <v>9433853</v>
      </c>
      <c r="C295" s="65" t="s">
        <v>1001</v>
      </c>
      <c r="D295" s="29" t="s">
        <v>1002</v>
      </c>
      <c r="E295" s="28" t="s">
        <v>1003</v>
      </c>
      <c r="F295" s="30" t="s">
        <v>98</v>
      </c>
      <c r="G295" s="30"/>
      <c r="H295" s="32">
        <v>45497</v>
      </c>
      <c r="I295" s="32">
        <v>45861</v>
      </c>
      <c r="J295" s="32" t="s">
        <v>98</v>
      </c>
      <c r="K295" s="33">
        <v>46227</v>
      </c>
      <c r="L295" s="31">
        <v>46591</v>
      </c>
      <c r="M295" s="32">
        <v>49148</v>
      </c>
      <c r="N295" s="45" t="s">
        <v>99</v>
      </c>
      <c r="O295" s="33" t="s">
        <v>396</v>
      </c>
      <c r="P295" s="114">
        <f t="shared" si="10"/>
        <v>24085.531666666666</v>
      </c>
      <c r="Q295" s="114">
        <v>289026.38</v>
      </c>
      <c r="R295" s="114">
        <v>289026.38</v>
      </c>
      <c r="S295" s="35" t="s">
        <v>205</v>
      </c>
      <c r="T295" s="37"/>
      <c r="U295" s="27" t="s">
        <v>206</v>
      </c>
      <c r="V295" s="42" t="s">
        <v>434</v>
      </c>
      <c r="W295" s="44" t="s">
        <v>217</v>
      </c>
      <c r="X295" s="44" t="s">
        <v>1124</v>
      </c>
    </row>
    <row r="296" spans="1:162" ht="54" customHeight="1" x14ac:dyDescent="0.25">
      <c r="A296" s="27" t="s">
        <v>1645</v>
      </c>
      <c r="B296" s="27">
        <v>9519117</v>
      </c>
      <c r="C296" s="65" t="s">
        <v>1644</v>
      </c>
      <c r="D296" s="29" t="s">
        <v>1643</v>
      </c>
      <c r="E296" s="28" t="s">
        <v>1646</v>
      </c>
      <c r="F296" s="30" t="s">
        <v>65</v>
      </c>
      <c r="G296" s="47"/>
      <c r="H296" s="39">
        <v>46237</v>
      </c>
      <c r="I296" s="39">
        <v>46601</v>
      </c>
      <c r="J296" s="32" t="s">
        <v>98</v>
      </c>
      <c r="K296" s="45"/>
      <c r="L296" s="36"/>
      <c r="M296" s="32">
        <v>49889</v>
      </c>
      <c r="N296" s="45" t="s">
        <v>186</v>
      </c>
      <c r="O296" s="45" t="s">
        <v>396</v>
      </c>
      <c r="P296" s="179">
        <v>357.16</v>
      </c>
      <c r="Q296" s="114">
        <v>4286</v>
      </c>
      <c r="R296" s="114">
        <v>4286</v>
      </c>
      <c r="S296" s="35" t="s">
        <v>274</v>
      </c>
      <c r="T296" s="37"/>
      <c r="U296" s="37" t="s">
        <v>438</v>
      </c>
      <c r="V296" s="66" t="s">
        <v>1465</v>
      </c>
      <c r="W296" s="51" t="s">
        <v>70</v>
      </c>
      <c r="X296" s="72" t="s">
        <v>1185</v>
      </c>
    </row>
    <row r="297" spans="1:162" ht="42.95" customHeight="1" x14ac:dyDescent="0.25">
      <c r="A297" s="27" t="s">
        <v>1004</v>
      </c>
      <c r="B297" s="27">
        <v>9417866</v>
      </c>
      <c r="C297" s="65" t="s">
        <v>1005</v>
      </c>
      <c r="D297" s="29" t="s">
        <v>1006</v>
      </c>
      <c r="E297" s="28" t="s">
        <v>1007</v>
      </c>
      <c r="F297" s="30" t="s">
        <v>65</v>
      </c>
      <c r="G297" s="47" t="s">
        <v>98</v>
      </c>
      <c r="H297" s="39">
        <v>45395</v>
      </c>
      <c r="I297" s="39">
        <v>46489</v>
      </c>
      <c r="J297" s="39" t="s">
        <v>98</v>
      </c>
      <c r="K297" s="45"/>
      <c r="L297" s="36"/>
      <c r="M297" s="39">
        <v>46855</v>
      </c>
      <c r="N297" s="45" t="s">
        <v>126</v>
      </c>
      <c r="O297" s="45" t="s">
        <v>396</v>
      </c>
      <c r="P297" s="114">
        <f>Tabela1[[#This Row],[VALOR ANUAL]]/12</f>
        <v>46375.275277777779</v>
      </c>
      <c r="Q297" s="114">
        <f>Tabela1[[#This Row],[VALOR TOTAL]]/3</f>
        <v>556503.30333333334</v>
      </c>
      <c r="R297" s="114">
        <v>1669509.91</v>
      </c>
      <c r="S297" s="35" t="s">
        <v>179</v>
      </c>
      <c r="T297" s="37"/>
      <c r="U297" s="27" t="s">
        <v>1008</v>
      </c>
      <c r="V297" s="42" t="s">
        <v>180</v>
      </c>
      <c r="W297" s="69" t="s">
        <v>70</v>
      </c>
      <c r="X297" s="38" t="s">
        <v>1185</v>
      </c>
    </row>
    <row r="298" spans="1:162" ht="38.450000000000003" customHeight="1" x14ac:dyDescent="0.25">
      <c r="A298" s="27" t="s">
        <v>1149</v>
      </c>
      <c r="B298" s="27">
        <v>9459852</v>
      </c>
      <c r="C298" s="65" t="s">
        <v>1150</v>
      </c>
      <c r="D298" s="29" t="s">
        <v>1151</v>
      </c>
      <c r="E298" s="28" t="s">
        <v>1152</v>
      </c>
      <c r="F298" s="30" t="s">
        <v>65</v>
      </c>
      <c r="G298" s="47" t="s">
        <v>98</v>
      </c>
      <c r="H298" s="39">
        <v>45796</v>
      </c>
      <c r="I298" s="39">
        <v>47621</v>
      </c>
      <c r="J298" s="39" t="s">
        <v>98</v>
      </c>
      <c r="K298" s="45"/>
      <c r="L298" s="36"/>
      <c r="M298" s="39">
        <v>49447</v>
      </c>
      <c r="N298" s="45" t="s">
        <v>193</v>
      </c>
      <c r="O298" s="45" t="s">
        <v>176</v>
      </c>
      <c r="P298" s="114">
        <v>6124.23</v>
      </c>
      <c r="Q298" s="114">
        <f>Tabela1[[#This Row],[VALOR MENSAL ]]*12</f>
        <v>73490.759999999995</v>
      </c>
      <c r="R298" s="114">
        <v>367453.8</v>
      </c>
      <c r="S298" s="35" t="s">
        <v>179</v>
      </c>
      <c r="T298" s="37"/>
      <c r="U298" s="37" t="s">
        <v>181</v>
      </c>
      <c r="V298" s="66" t="s">
        <v>1132</v>
      </c>
      <c r="W298" s="51" t="s">
        <v>217</v>
      </c>
      <c r="X298" s="44" t="s">
        <v>1124</v>
      </c>
    </row>
    <row r="299" spans="1:162" s="25" customFormat="1" ht="48.95" customHeight="1" x14ac:dyDescent="0.25">
      <c r="A299" s="27" t="s">
        <v>1607</v>
      </c>
      <c r="B299" s="27">
        <v>9518872</v>
      </c>
      <c r="C299" s="65" t="s">
        <v>1608</v>
      </c>
      <c r="D299" s="29" t="s">
        <v>1609</v>
      </c>
      <c r="E299" s="28" t="s">
        <v>1610</v>
      </c>
      <c r="F299" s="30" t="s">
        <v>65</v>
      </c>
      <c r="G299" s="47"/>
      <c r="H299" s="39">
        <v>46230</v>
      </c>
      <c r="I299" s="39">
        <v>46594</v>
      </c>
      <c r="J299" s="32" t="s">
        <v>98</v>
      </c>
      <c r="K299" s="45"/>
      <c r="L299" s="36"/>
      <c r="M299" s="32">
        <v>49882</v>
      </c>
      <c r="N299" s="45" t="s">
        <v>99</v>
      </c>
      <c r="O299" s="45" t="s">
        <v>396</v>
      </c>
      <c r="P299" s="114">
        <v>2083.33</v>
      </c>
      <c r="Q299" s="114">
        <v>25000</v>
      </c>
      <c r="R299" s="114">
        <v>25000</v>
      </c>
      <c r="S299" s="35" t="s">
        <v>383</v>
      </c>
      <c r="T299" s="37"/>
      <c r="U299" s="37" t="s">
        <v>1611</v>
      </c>
      <c r="V299" s="66" t="s">
        <v>121</v>
      </c>
      <c r="W299" s="51" t="s">
        <v>1124</v>
      </c>
      <c r="X299" s="44" t="s">
        <v>217</v>
      </c>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row>
    <row r="300" spans="1:162" ht="38.1" customHeight="1" x14ac:dyDescent="0.25">
      <c r="A300" s="27" t="s">
        <v>1009</v>
      </c>
      <c r="B300" s="27">
        <v>9400372</v>
      </c>
      <c r="C300" s="63" t="s">
        <v>1010</v>
      </c>
      <c r="D300" s="136" t="s">
        <v>1011</v>
      </c>
      <c r="E300" s="28" t="s">
        <v>1012</v>
      </c>
      <c r="F300" s="30" t="s">
        <v>65</v>
      </c>
      <c r="G300" s="47"/>
      <c r="H300" s="39">
        <v>45252</v>
      </c>
      <c r="I300" s="39">
        <v>45617</v>
      </c>
      <c r="J300" s="39" t="s">
        <v>98</v>
      </c>
      <c r="K300" s="36">
        <v>45983</v>
      </c>
      <c r="L300" s="36">
        <v>46347</v>
      </c>
      <c r="M300" s="39">
        <v>47078</v>
      </c>
      <c r="N300" s="45" t="s">
        <v>148</v>
      </c>
      <c r="O300" s="45" t="s">
        <v>67</v>
      </c>
      <c r="P300" s="144">
        <v>53697.46</v>
      </c>
      <c r="Q300" s="144">
        <v>644369.52</v>
      </c>
      <c r="R300" s="114">
        <v>644369.52</v>
      </c>
      <c r="S300" s="35" t="s">
        <v>1013</v>
      </c>
      <c r="T300" s="37"/>
      <c r="U300" s="27" t="s">
        <v>1497</v>
      </c>
      <c r="V300" s="42" t="s">
        <v>1178</v>
      </c>
      <c r="W300" s="72" t="s">
        <v>1124</v>
      </c>
      <c r="X300" s="72" t="s">
        <v>217</v>
      </c>
    </row>
    <row r="301" spans="1:162" ht="38.450000000000003" customHeight="1" x14ac:dyDescent="0.25">
      <c r="A301" s="27" t="s">
        <v>1014</v>
      </c>
      <c r="B301" s="27">
        <v>9470672</v>
      </c>
      <c r="C301" s="63" t="s">
        <v>1015</v>
      </c>
      <c r="D301" s="29" t="s">
        <v>1011</v>
      </c>
      <c r="E301" s="171" t="s">
        <v>1016</v>
      </c>
      <c r="F301" s="30" t="s">
        <v>65</v>
      </c>
      <c r="G301" s="30"/>
      <c r="H301" s="32">
        <v>45833</v>
      </c>
      <c r="I301" s="39">
        <v>46197</v>
      </c>
      <c r="J301" s="39" t="s">
        <v>98</v>
      </c>
      <c r="K301" s="31">
        <v>46198</v>
      </c>
      <c r="L301" s="31">
        <v>46562</v>
      </c>
      <c r="M301" s="39">
        <v>49484</v>
      </c>
      <c r="N301" s="33" t="s">
        <v>105</v>
      </c>
      <c r="O301" s="33" t="s">
        <v>396</v>
      </c>
      <c r="P301" s="113">
        <v>227852.94</v>
      </c>
      <c r="Q301" s="113">
        <v>2734235.28</v>
      </c>
      <c r="R301" s="113">
        <v>2734235.28</v>
      </c>
      <c r="S301" s="35" t="s">
        <v>301</v>
      </c>
      <c r="T301" s="37"/>
      <c r="U301" s="27" t="s">
        <v>1534</v>
      </c>
      <c r="V301" s="40" t="s">
        <v>1535</v>
      </c>
      <c r="W301" s="40" t="s">
        <v>1185</v>
      </c>
      <c r="X301" s="159" t="s">
        <v>70</v>
      </c>
    </row>
    <row r="302" spans="1:162" s="25" customFormat="1" ht="35.450000000000003" customHeight="1" x14ac:dyDescent="0.25">
      <c r="A302" s="120" t="s">
        <v>1512</v>
      </c>
      <c r="B302" s="120">
        <v>9505699</v>
      </c>
      <c r="C302" s="121" t="s">
        <v>1513</v>
      </c>
      <c r="D302" s="166" t="s">
        <v>1511</v>
      </c>
      <c r="E302" s="181" t="s">
        <v>1514</v>
      </c>
      <c r="F302" s="123" t="s">
        <v>65</v>
      </c>
      <c r="G302" s="102"/>
      <c r="H302" s="103">
        <v>46153</v>
      </c>
      <c r="I302" s="103">
        <v>46517</v>
      </c>
      <c r="J302" s="124" t="s">
        <v>65</v>
      </c>
      <c r="K302" s="104"/>
      <c r="L302" s="104"/>
      <c r="M302" s="124">
        <v>46517</v>
      </c>
      <c r="N302" s="125" t="s">
        <v>193</v>
      </c>
      <c r="O302" s="125" t="s">
        <v>396</v>
      </c>
      <c r="P302" s="116">
        <v>27638.38</v>
      </c>
      <c r="Q302" s="113">
        <v>331660.63</v>
      </c>
      <c r="R302" s="170">
        <v>331660.63</v>
      </c>
      <c r="S302" s="35" t="s">
        <v>413</v>
      </c>
      <c r="T302" s="128"/>
      <c r="U302" s="37" t="s">
        <v>414</v>
      </c>
      <c r="V302" s="66" t="s">
        <v>1506</v>
      </c>
      <c r="W302" s="51" t="s">
        <v>70</v>
      </c>
      <c r="X302" s="159" t="s">
        <v>1185</v>
      </c>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row>
    <row r="303" spans="1:162" s="25" customFormat="1" ht="32.450000000000003" customHeight="1" x14ac:dyDescent="0.25">
      <c r="A303" s="27" t="s">
        <v>1017</v>
      </c>
      <c r="B303" s="27">
        <v>9345620</v>
      </c>
      <c r="C303" s="63" t="s">
        <v>1018</v>
      </c>
      <c r="D303" s="29" t="s">
        <v>1019</v>
      </c>
      <c r="E303" s="28" t="s">
        <v>1020</v>
      </c>
      <c r="F303" s="30" t="s">
        <v>65</v>
      </c>
      <c r="G303" s="30" t="s">
        <v>98</v>
      </c>
      <c r="H303" s="32">
        <v>44813</v>
      </c>
      <c r="I303" s="32">
        <v>45177</v>
      </c>
      <c r="J303" s="32" t="s">
        <v>98</v>
      </c>
      <c r="K303" s="31">
        <v>45909</v>
      </c>
      <c r="L303" s="31">
        <v>46273</v>
      </c>
      <c r="M303" s="32">
        <v>46638</v>
      </c>
      <c r="N303" s="45" t="s">
        <v>91</v>
      </c>
      <c r="O303" s="45" t="s">
        <v>67</v>
      </c>
      <c r="P303" s="144">
        <v>2350.6</v>
      </c>
      <c r="Q303" s="144">
        <v>28207.24</v>
      </c>
      <c r="R303" s="114">
        <v>28207.24</v>
      </c>
      <c r="S303" s="35" t="s">
        <v>127</v>
      </c>
      <c r="T303" s="37"/>
      <c r="U303" s="27" t="s">
        <v>129</v>
      </c>
      <c r="V303" s="42" t="s">
        <v>140</v>
      </c>
      <c r="W303" s="40" t="s">
        <v>1124</v>
      </c>
      <c r="X303" s="44" t="s">
        <v>217</v>
      </c>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row>
    <row r="304" spans="1:162" ht="41.45" customHeight="1" x14ac:dyDescent="0.25">
      <c r="A304" s="74" t="s">
        <v>1357</v>
      </c>
      <c r="B304" s="74">
        <v>9493548</v>
      </c>
      <c r="C304" s="79" t="s">
        <v>1358</v>
      </c>
      <c r="D304" s="140" t="s">
        <v>1359</v>
      </c>
      <c r="E304" s="82" t="s">
        <v>1360</v>
      </c>
      <c r="F304" s="75" t="s">
        <v>65</v>
      </c>
      <c r="G304" s="76" t="s">
        <v>65</v>
      </c>
      <c r="H304" s="77">
        <v>46058</v>
      </c>
      <c r="I304" s="77">
        <v>46422</v>
      </c>
      <c r="J304" s="77" t="s">
        <v>98</v>
      </c>
      <c r="K304" s="78"/>
      <c r="L304" s="78"/>
      <c r="M304" s="39" t="s">
        <v>1361</v>
      </c>
      <c r="N304" s="45" t="s">
        <v>75</v>
      </c>
      <c r="O304" s="45" t="s">
        <v>396</v>
      </c>
      <c r="P304" s="144">
        <v>3083.33</v>
      </c>
      <c r="Q304" s="144">
        <v>37000</v>
      </c>
      <c r="R304" s="114">
        <v>37000</v>
      </c>
      <c r="S304" s="35" t="s">
        <v>565</v>
      </c>
      <c r="T304" s="81"/>
      <c r="U304" s="37" t="s">
        <v>343</v>
      </c>
      <c r="V304" s="66" t="s">
        <v>1362</v>
      </c>
      <c r="W304" s="51" t="s">
        <v>1124</v>
      </c>
      <c r="X304" s="159" t="s">
        <v>217</v>
      </c>
    </row>
    <row r="305" spans="1:162" s="25" customFormat="1" ht="36" customHeight="1" x14ac:dyDescent="0.25">
      <c r="A305" s="27" t="s">
        <v>1021</v>
      </c>
      <c r="B305" s="27" t="s">
        <v>1022</v>
      </c>
      <c r="C305" s="63" t="s">
        <v>1023</v>
      </c>
      <c r="D305" s="29" t="s">
        <v>1024</v>
      </c>
      <c r="E305" s="28" t="s">
        <v>1025</v>
      </c>
      <c r="F305" s="30" t="s">
        <v>65</v>
      </c>
      <c r="G305" s="47"/>
      <c r="H305" s="39">
        <v>44644</v>
      </c>
      <c r="I305" s="39">
        <v>45008</v>
      </c>
      <c r="J305" s="39" t="s">
        <v>98</v>
      </c>
      <c r="K305" s="36">
        <v>46105</v>
      </c>
      <c r="L305" s="36">
        <v>46469</v>
      </c>
      <c r="M305" s="39">
        <v>46469</v>
      </c>
      <c r="N305" s="45" t="s">
        <v>106</v>
      </c>
      <c r="O305" s="61" t="s">
        <v>396</v>
      </c>
      <c r="P305" s="114">
        <f t="shared" ref="P305:P306" si="11">R305/12</f>
        <v>24237.609166666665</v>
      </c>
      <c r="Q305" s="114">
        <v>290851.31</v>
      </c>
      <c r="R305" s="114">
        <v>290851.31</v>
      </c>
      <c r="S305" s="35" t="s">
        <v>120</v>
      </c>
      <c r="T305" s="37"/>
      <c r="U305" s="27" t="s">
        <v>115</v>
      </c>
      <c r="V305" s="42" t="s">
        <v>187</v>
      </c>
      <c r="W305" s="40" t="s">
        <v>1185</v>
      </c>
      <c r="X305" s="159" t="s">
        <v>70</v>
      </c>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row>
    <row r="306" spans="1:162" ht="45.95" customHeight="1" x14ac:dyDescent="0.25">
      <c r="A306" s="27" t="s">
        <v>1026</v>
      </c>
      <c r="B306" s="27">
        <v>9408851</v>
      </c>
      <c r="C306" s="63" t="s">
        <v>1027</v>
      </c>
      <c r="D306" s="136" t="s">
        <v>1024</v>
      </c>
      <c r="E306" s="28" t="s">
        <v>1028</v>
      </c>
      <c r="F306" s="47" t="s">
        <v>65</v>
      </c>
      <c r="G306" s="47"/>
      <c r="H306" s="39">
        <v>45325</v>
      </c>
      <c r="I306" s="39">
        <v>45690</v>
      </c>
      <c r="J306" s="124" t="s">
        <v>98</v>
      </c>
      <c r="K306" s="45">
        <v>46056</v>
      </c>
      <c r="L306" s="36">
        <v>46420</v>
      </c>
      <c r="M306" s="39">
        <v>47151</v>
      </c>
      <c r="N306" s="45" t="s">
        <v>75</v>
      </c>
      <c r="O306" s="61" t="s">
        <v>396</v>
      </c>
      <c r="P306" s="114">
        <f t="shared" si="11"/>
        <v>26150.976666666666</v>
      </c>
      <c r="Q306" s="114">
        <v>313811.71999999997</v>
      </c>
      <c r="R306" s="114">
        <v>313811.71999999997</v>
      </c>
      <c r="S306" s="35" t="s">
        <v>120</v>
      </c>
      <c r="T306" s="37"/>
      <c r="U306" s="27" t="s">
        <v>115</v>
      </c>
      <c r="V306" s="42" t="s">
        <v>187</v>
      </c>
      <c r="W306" s="40" t="s">
        <v>1185</v>
      </c>
      <c r="X306" s="159" t="s">
        <v>70</v>
      </c>
    </row>
    <row r="307" spans="1:162" ht="34.5" customHeight="1" x14ac:dyDescent="0.25">
      <c r="A307" s="120" t="s">
        <v>1448</v>
      </c>
      <c r="B307" s="120">
        <v>9501787</v>
      </c>
      <c r="C307" s="121" t="s">
        <v>1449</v>
      </c>
      <c r="D307" s="166" t="s">
        <v>1024</v>
      </c>
      <c r="E307" s="28" t="s">
        <v>1548</v>
      </c>
      <c r="F307" s="123" t="s">
        <v>65</v>
      </c>
      <c r="G307" s="102"/>
      <c r="H307" s="103">
        <v>46122</v>
      </c>
      <c r="I307" s="103">
        <v>46486</v>
      </c>
      <c r="J307" s="124" t="s">
        <v>65</v>
      </c>
      <c r="K307" s="125"/>
      <c r="L307" s="104"/>
      <c r="M307" s="124">
        <v>46486</v>
      </c>
      <c r="N307" s="125" t="s">
        <v>126</v>
      </c>
      <c r="O307" s="125" t="s">
        <v>396</v>
      </c>
      <c r="P307" s="114">
        <v>174769.13</v>
      </c>
      <c r="Q307" s="114">
        <v>2097229.6</v>
      </c>
      <c r="R307" s="126">
        <v>2097229.6</v>
      </c>
      <c r="S307" s="35" t="s">
        <v>155</v>
      </c>
      <c r="T307" s="128"/>
      <c r="U307" s="37" t="s">
        <v>444</v>
      </c>
      <c r="V307" s="66" t="s">
        <v>157</v>
      </c>
      <c r="W307" s="51" t="s">
        <v>70</v>
      </c>
      <c r="X307" s="159" t="s">
        <v>1185</v>
      </c>
    </row>
    <row r="308" spans="1:162" ht="43.5" customHeight="1" x14ac:dyDescent="0.25">
      <c r="A308" s="27" t="s">
        <v>1029</v>
      </c>
      <c r="B308" s="27">
        <v>9441585</v>
      </c>
      <c r="C308" s="63" t="s">
        <v>1030</v>
      </c>
      <c r="D308" s="29" t="s">
        <v>1031</v>
      </c>
      <c r="E308" s="28" t="s">
        <v>1032</v>
      </c>
      <c r="F308" s="30" t="s">
        <v>98</v>
      </c>
      <c r="G308" s="30"/>
      <c r="H308" s="32">
        <v>45603</v>
      </c>
      <c r="I308" s="32">
        <v>45967</v>
      </c>
      <c r="J308" s="39" t="s">
        <v>98</v>
      </c>
      <c r="K308" s="33">
        <v>45968</v>
      </c>
      <c r="L308" s="33">
        <v>46332</v>
      </c>
      <c r="M308" s="32">
        <v>49254</v>
      </c>
      <c r="N308" s="33" t="s">
        <v>148</v>
      </c>
      <c r="O308" s="33" t="s">
        <v>67</v>
      </c>
      <c r="P308" s="114">
        <f>Tabela1[[#This Row],[VALOR ANUAL]]/12</f>
        <v>9698.3333333333339</v>
      </c>
      <c r="Q308" s="114">
        <v>116380</v>
      </c>
      <c r="R308" s="114">
        <v>116380</v>
      </c>
      <c r="S308" s="35" t="s">
        <v>205</v>
      </c>
      <c r="T308" s="37"/>
      <c r="U308" s="27" t="s">
        <v>434</v>
      </c>
      <c r="V308" s="40" t="s">
        <v>206</v>
      </c>
      <c r="W308" s="40" t="s">
        <v>217</v>
      </c>
      <c r="X308" s="159" t="s">
        <v>1124</v>
      </c>
    </row>
    <row r="309" spans="1:162" ht="62.45" customHeight="1" x14ac:dyDescent="0.25">
      <c r="A309" s="27" t="s">
        <v>1033</v>
      </c>
      <c r="B309" s="27">
        <v>9368352</v>
      </c>
      <c r="C309" s="63" t="s">
        <v>1034</v>
      </c>
      <c r="D309" s="29" t="s">
        <v>1035</v>
      </c>
      <c r="E309" s="28" t="s">
        <v>1036</v>
      </c>
      <c r="F309" s="172" t="s">
        <v>65</v>
      </c>
      <c r="G309" s="172"/>
      <c r="H309" s="173">
        <v>44933</v>
      </c>
      <c r="I309" s="173">
        <v>46393</v>
      </c>
      <c r="J309" s="173" t="s">
        <v>65</v>
      </c>
      <c r="K309" s="60"/>
      <c r="L309" s="174"/>
      <c r="M309" s="173">
        <v>46393</v>
      </c>
      <c r="N309" s="60" t="s">
        <v>66</v>
      </c>
      <c r="O309" s="60" t="s">
        <v>396</v>
      </c>
      <c r="P309" s="144">
        <v>59277.71</v>
      </c>
      <c r="Q309" s="144">
        <v>711332.47</v>
      </c>
      <c r="R309" s="114">
        <v>711332.47</v>
      </c>
      <c r="S309" s="35" t="s">
        <v>155</v>
      </c>
      <c r="T309" s="27"/>
      <c r="U309" s="27" t="s">
        <v>1323</v>
      </c>
      <c r="V309" s="42" t="s">
        <v>128</v>
      </c>
      <c r="W309" s="40" t="s">
        <v>1124</v>
      </c>
      <c r="X309" s="159" t="s">
        <v>217</v>
      </c>
    </row>
    <row r="310" spans="1:162" ht="52.5" customHeight="1" x14ac:dyDescent="0.25">
      <c r="A310" s="27" t="s">
        <v>1426</v>
      </c>
      <c r="B310" s="27">
        <v>9479348</v>
      </c>
      <c r="C310" s="63" t="s">
        <v>1037</v>
      </c>
      <c r="D310" s="29" t="s">
        <v>1574</v>
      </c>
      <c r="E310" s="28" t="s">
        <v>1038</v>
      </c>
      <c r="F310" s="30" t="s">
        <v>65</v>
      </c>
      <c r="G310" s="30"/>
      <c r="H310" s="32">
        <v>45931</v>
      </c>
      <c r="I310" s="39">
        <v>46295</v>
      </c>
      <c r="J310" s="39" t="s">
        <v>65</v>
      </c>
      <c r="K310" s="31"/>
      <c r="L310" s="31"/>
      <c r="M310" s="39">
        <v>46295</v>
      </c>
      <c r="N310" s="33" t="s">
        <v>91</v>
      </c>
      <c r="O310" s="33" t="s">
        <v>67</v>
      </c>
      <c r="P310" s="114">
        <v>27942.42</v>
      </c>
      <c r="Q310" s="114">
        <v>335309.03999999998</v>
      </c>
      <c r="R310" s="114">
        <v>335309.03999999998</v>
      </c>
      <c r="S310" s="35" t="s">
        <v>155</v>
      </c>
      <c r="T310" s="37"/>
      <c r="U310" s="27" t="s">
        <v>1387</v>
      </c>
      <c r="V310" s="40" t="s">
        <v>128</v>
      </c>
      <c r="W310" s="40" t="s">
        <v>1185</v>
      </c>
      <c r="X310" s="159" t="s">
        <v>70</v>
      </c>
    </row>
    <row r="311" spans="1:162" ht="48" customHeight="1" x14ac:dyDescent="0.25">
      <c r="A311" s="74" t="s">
        <v>1372</v>
      </c>
      <c r="B311" s="74">
        <v>9481293</v>
      </c>
      <c r="C311" s="65" t="s">
        <v>1373</v>
      </c>
      <c r="D311" s="29" t="s">
        <v>1574</v>
      </c>
      <c r="E311" s="28" t="s">
        <v>1374</v>
      </c>
      <c r="F311" s="75" t="s">
        <v>65</v>
      </c>
      <c r="G311" s="75"/>
      <c r="H311" s="210">
        <v>45957</v>
      </c>
      <c r="I311" s="210">
        <v>46321</v>
      </c>
      <c r="J311" s="32" t="s">
        <v>98</v>
      </c>
      <c r="K311" s="211"/>
      <c r="L311" s="211"/>
      <c r="M311" s="210">
        <v>49608</v>
      </c>
      <c r="N311" s="212" t="s">
        <v>83</v>
      </c>
      <c r="O311" s="212" t="s">
        <v>67</v>
      </c>
      <c r="P311" s="114">
        <v>110546.35</v>
      </c>
      <c r="Q311" s="114">
        <v>1326556.2</v>
      </c>
      <c r="R311" s="114">
        <v>1326556.2</v>
      </c>
      <c r="S311" s="35" t="s">
        <v>1375</v>
      </c>
      <c r="T311" s="81"/>
      <c r="U311" s="81" t="s">
        <v>1388</v>
      </c>
      <c r="V311" s="209" t="s">
        <v>128</v>
      </c>
      <c r="W311" s="51" t="s">
        <v>1124</v>
      </c>
      <c r="X311" s="159" t="s">
        <v>217</v>
      </c>
    </row>
    <row r="312" spans="1:162" ht="53.45" customHeight="1" x14ac:dyDescent="0.25">
      <c r="A312" s="120" t="s">
        <v>1416</v>
      </c>
      <c r="B312" s="120">
        <v>9497323</v>
      </c>
      <c r="C312" s="121" t="s">
        <v>1417</v>
      </c>
      <c r="D312" s="29" t="s">
        <v>1628</v>
      </c>
      <c r="E312" s="122" t="s">
        <v>1418</v>
      </c>
      <c r="F312" s="123" t="s">
        <v>65</v>
      </c>
      <c r="G312" s="102"/>
      <c r="H312" s="103">
        <v>46090</v>
      </c>
      <c r="I312" s="103">
        <v>46273</v>
      </c>
      <c r="J312" s="124" t="s">
        <v>65</v>
      </c>
      <c r="K312" s="104"/>
      <c r="L312" s="104"/>
      <c r="M312" s="124">
        <v>46273</v>
      </c>
      <c r="N312" s="125" t="s">
        <v>91</v>
      </c>
      <c r="O312" s="125" t="s">
        <v>67</v>
      </c>
      <c r="P312" s="148">
        <v>276396.24</v>
      </c>
      <c r="Q312" s="114"/>
      <c r="R312" s="126">
        <v>1658377.44</v>
      </c>
      <c r="S312" s="35" t="s">
        <v>1375</v>
      </c>
      <c r="T312" s="128"/>
      <c r="U312" s="128" t="s">
        <v>1419</v>
      </c>
      <c r="V312" s="105"/>
      <c r="W312" s="129" t="s">
        <v>1185</v>
      </c>
      <c r="X312" s="159" t="s">
        <v>70</v>
      </c>
    </row>
    <row r="313" spans="1:162" ht="50.1" customHeight="1" x14ac:dyDescent="0.25">
      <c r="A313" s="191" t="s">
        <v>1572</v>
      </c>
      <c r="B313" s="191">
        <v>9517139</v>
      </c>
      <c r="C313" s="192" t="s">
        <v>1573</v>
      </c>
      <c r="D313" s="193" t="s">
        <v>1574</v>
      </c>
      <c r="E313" s="194" t="s">
        <v>1575</v>
      </c>
      <c r="F313" s="195" t="s">
        <v>65</v>
      </c>
      <c r="G313" s="196"/>
      <c r="H313" s="197">
        <v>46204</v>
      </c>
      <c r="I313" s="197">
        <v>46568</v>
      </c>
      <c r="J313" s="198" t="s">
        <v>98</v>
      </c>
      <c r="K313" s="199"/>
      <c r="L313" s="199"/>
      <c r="M313" s="198">
        <v>49856</v>
      </c>
      <c r="N313" s="200" t="s">
        <v>105</v>
      </c>
      <c r="O313" s="200" t="s">
        <v>396</v>
      </c>
      <c r="P313" s="148">
        <v>322743.25</v>
      </c>
      <c r="Q313" s="114">
        <v>3872919.06</v>
      </c>
      <c r="R313" s="201">
        <v>3872919.06</v>
      </c>
      <c r="S313" s="202" t="s">
        <v>1375</v>
      </c>
      <c r="T313" s="203"/>
      <c r="U313" s="37" t="s">
        <v>1576</v>
      </c>
      <c r="V313" s="66" t="s">
        <v>1523</v>
      </c>
      <c r="W313" s="51" t="s">
        <v>70</v>
      </c>
      <c r="X313" s="159" t="s">
        <v>1185</v>
      </c>
    </row>
    <row r="314" spans="1:162" ht="38.450000000000003" customHeight="1" x14ac:dyDescent="0.25">
      <c r="A314" s="27" t="s">
        <v>1039</v>
      </c>
      <c r="B314" s="27">
        <v>9470326</v>
      </c>
      <c r="C314" s="63" t="s">
        <v>1040</v>
      </c>
      <c r="D314" s="29" t="s">
        <v>1041</v>
      </c>
      <c r="E314" s="28" t="s">
        <v>1042</v>
      </c>
      <c r="F314" s="30" t="s">
        <v>65</v>
      </c>
      <c r="G314" s="30"/>
      <c r="H314" s="32">
        <v>45821</v>
      </c>
      <c r="I314" s="39">
        <v>46185</v>
      </c>
      <c r="J314" s="39" t="s">
        <v>65</v>
      </c>
      <c r="K314" s="31">
        <v>46186</v>
      </c>
      <c r="L314" s="31">
        <v>46305</v>
      </c>
      <c r="M314" s="39">
        <v>46305</v>
      </c>
      <c r="N314" s="33" t="s">
        <v>83</v>
      </c>
      <c r="O314" s="33" t="s">
        <v>67</v>
      </c>
      <c r="P314" s="113">
        <v>144493.28</v>
      </c>
      <c r="Q314" s="113">
        <v>1733919.4</v>
      </c>
      <c r="R314" s="113">
        <v>1733919.4</v>
      </c>
      <c r="S314" s="35" t="s">
        <v>88</v>
      </c>
      <c r="T314" s="37"/>
      <c r="U314" s="27" t="s">
        <v>68</v>
      </c>
      <c r="V314" s="40" t="s">
        <v>69</v>
      </c>
      <c r="W314" s="40" t="s">
        <v>1185</v>
      </c>
      <c r="X314" s="159" t="s">
        <v>70</v>
      </c>
    </row>
    <row r="315" spans="1:162" ht="44.45" customHeight="1" x14ac:dyDescent="0.25">
      <c r="A315" s="27" t="s">
        <v>1043</v>
      </c>
      <c r="B315" s="27">
        <v>9429660</v>
      </c>
      <c r="C315" s="63" t="s">
        <v>1044</v>
      </c>
      <c r="D315" s="29" t="s">
        <v>1045</v>
      </c>
      <c r="E315" s="28" t="s">
        <v>1046</v>
      </c>
      <c r="F315" s="30" t="s">
        <v>65</v>
      </c>
      <c r="G315" s="30"/>
      <c r="H315" s="32">
        <v>45611</v>
      </c>
      <c r="I315" s="32">
        <v>46705</v>
      </c>
      <c r="J315" s="32" t="s">
        <v>98</v>
      </c>
      <c r="K315" s="33"/>
      <c r="L315" s="31"/>
      <c r="M315" s="32">
        <v>47436</v>
      </c>
      <c r="N315" s="33" t="s">
        <v>148</v>
      </c>
      <c r="O315" s="33" t="s">
        <v>396</v>
      </c>
      <c r="P315" s="113">
        <v>11495.66</v>
      </c>
      <c r="Q315" s="113">
        <v>137947.9</v>
      </c>
      <c r="R315" s="113">
        <v>689739.6</v>
      </c>
      <c r="S315" s="35" t="s">
        <v>454</v>
      </c>
      <c r="T315" s="37"/>
      <c r="U315" s="27" t="s">
        <v>455</v>
      </c>
      <c r="V315" s="40" t="s">
        <v>456</v>
      </c>
      <c r="W315" s="40" t="s">
        <v>1185</v>
      </c>
      <c r="X315" s="159" t="s">
        <v>70</v>
      </c>
    </row>
    <row r="316" spans="1:162" ht="53.1" customHeight="1" x14ac:dyDescent="0.25">
      <c r="A316" s="27" t="s">
        <v>1047</v>
      </c>
      <c r="B316" s="27">
        <v>9456372</v>
      </c>
      <c r="C316" s="63" t="s">
        <v>1048</v>
      </c>
      <c r="D316" s="29" t="s">
        <v>1049</v>
      </c>
      <c r="E316" s="28" t="s">
        <v>1050</v>
      </c>
      <c r="F316" s="30" t="s">
        <v>98</v>
      </c>
      <c r="G316" s="30"/>
      <c r="H316" s="32">
        <v>45743</v>
      </c>
      <c r="I316" s="39">
        <v>46656</v>
      </c>
      <c r="J316" s="39" t="s">
        <v>98</v>
      </c>
      <c r="K316" s="33"/>
      <c r="L316" s="31"/>
      <c r="M316" s="39">
        <v>49394</v>
      </c>
      <c r="N316" s="33" t="s">
        <v>91</v>
      </c>
      <c r="O316" s="33" t="s">
        <v>396</v>
      </c>
      <c r="P316" s="144">
        <v>42849.5</v>
      </c>
      <c r="Q316" s="144">
        <v>514194</v>
      </c>
      <c r="R316" s="114">
        <v>257097</v>
      </c>
      <c r="S316" s="35" t="s">
        <v>179</v>
      </c>
      <c r="T316" s="37"/>
      <c r="U316" s="27" t="s">
        <v>723</v>
      </c>
      <c r="V316" s="40" t="s">
        <v>181</v>
      </c>
      <c r="W316" s="40" t="s">
        <v>1124</v>
      </c>
      <c r="X316" s="159" t="s">
        <v>217</v>
      </c>
    </row>
    <row r="317" spans="1:162" ht="51" x14ac:dyDescent="0.25">
      <c r="A317" s="27" t="s">
        <v>1051</v>
      </c>
      <c r="B317" s="27">
        <v>9261685</v>
      </c>
      <c r="C317" s="63" t="s">
        <v>1052</v>
      </c>
      <c r="D317" s="29" t="s">
        <v>1053</v>
      </c>
      <c r="E317" s="28" t="s">
        <v>1054</v>
      </c>
      <c r="F317" s="213" t="s">
        <v>65</v>
      </c>
      <c r="G317" s="213"/>
      <c r="H317" s="214">
        <v>43979</v>
      </c>
      <c r="I317" s="214">
        <v>44343</v>
      </c>
      <c r="J317" s="213" t="s">
        <v>98</v>
      </c>
      <c r="K317" s="31">
        <v>45805</v>
      </c>
      <c r="L317" s="31">
        <v>46169</v>
      </c>
      <c r="M317" s="214">
        <v>45804</v>
      </c>
      <c r="N317" s="33" t="s">
        <v>193</v>
      </c>
      <c r="O317" s="41" t="s">
        <v>67</v>
      </c>
      <c r="P317" s="114">
        <v>3796.04</v>
      </c>
      <c r="Q317" s="114">
        <f>Tabela1[[#This Row],[VALOR MENSAL ]]*12</f>
        <v>45552.479999999996</v>
      </c>
      <c r="R317" s="114">
        <f>Tabela1[[#This Row],[VALOR MENSAL ]]*12</f>
        <v>45552.479999999996</v>
      </c>
      <c r="S317" s="35" t="s">
        <v>179</v>
      </c>
      <c r="T317" s="27" t="s">
        <v>870</v>
      </c>
      <c r="U317" s="27" t="s">
        <v>180</v>
      </c>
      <c r="V317" s="42"/>
      <c r="W317" s="40" t="s">
        <v>217</v>
      </c>
      <c r="X317" s="159" t="s">
        <v>1124</v>
      </c>
    </row>
    <row r="318" spans="1:162" ht="54.6" customHeight="1" x14ac:dyDescent="0.25">
      <c r="A318" s="27" t="s">
        <v>1055</v>
      </c>
      <c r="B318" s="27">
        <v>9447336</v>
      </c>
      <c r="C318" s="63" t="s">
        <v>1056</v>
      </c>
      <c r="D318" s="29" t="s">
        <v>1057</v>
      </c>
      <c r="E318" s="28" t="s">
        <v>1058</v>
      </c>
      <c r="F318" s="30" t="s">
        <v>65</v>
      </c>
      <c r="G318" s="30"/>
      <c r="H318" s="32">
        <v>45903</v>
      </c>
      <c r="I318" s="39">
        <v>46267</v>
      </c>
      <c r="J318" s="39" t="s">
        <v>65</v>
      </c>
      <c r="K318" s="31"/>
      <c r="L318" s="31"/>
      <c r="M318" s="39">
        <v>46267</v>
      </c>
      <c r="N318" s="33" t="s">
        <v>91</v>
      </c>
      <c r="O318" s="33" t="s">
        <v>67</v>
      </c>
      <c r="P318" s="144">
        <v>3391.67</v>
      </c>
      <c r="Q318" s="144">
        <v>40700</v>
      </c>
      <c r="R318" s="114">
        <v>40700</v>
      </c>
      <c r="S318" s="35" t="s">
        <v>155</v>
      </c>
      <c r="T318" s="37"/>
      <c r="U318" s="27" t="s">
        <v>184</v>
      </c>
      <c r="V318" s="40" t="s">
        <v>185</v>
      </c>
      <c r="W318" s="40" t="s">
        <v>1124</v>
      </c>
      <c r="X318" s="159" t="s">
        <v>217</v>
      </c>
    </row>
    <row r="319" spans="1:162" ht="38.25" x14ac:dyDescent="0.25">
      <c r="A319" s="120" t="s">
        <v>1403</v>
      </c>
      <c r="B319" s="120">
        <v>9496598</v>
      </c>
      <c r="C319" s="65" t="s">
        <v>1404</v>
      </c>
      <c r="D319" s="29" t="s">
        <v>1515</v>
      </c>
      <c r="E319" s="122" t="s">
        <v>1405</v>
      </c>
      <c r="F319" s="123" t="s">
        <v>65</v>
      </c>
      <c r="G319" s="102"/>
      <c r="H319" s="103">
        <v>46083</v>
      </c>
      <c r="I319" s="103">
        <v>46447</v>
      </c>
      <c r="J319" s="124"/>
      <c r="K319" s="104"/>
      <c r="L319" s="104"/>
      <c r="M319" s="124"/>
      <c r="N319" s="125" t="s">
        <v>106</v>
      </c>
      <c r="O319" s="125" t="s">
        <v>396</v>
      </c>
      <c r="P319" s="148">
        <v>20825</v>
      </c>
      <c r="Q319" s="144">
        <v>249900</v>
      </c>
      <c r="R319" s="126">
        <v>249900</v>
      </c>
      <c r="S319" s="35" t="s">
        <v>88</v>
      </c>
      <c r="T319" s="128"/>
      <c r="U319" s="128" t="s">
        <v>1406</v>
      </c>
      <c r="V319" s="105" t="s">
        <v>1407</v>
      </c>
      <c r="W319" s="129" t="s">
        <v>217</v>
      </c>
      <c r="X319" s="159" t="s">
        <v>1124</v>
      </c>
    </row>
    <row r="320" spans="1:162" ht="38.1" customHeight="1" x14ac:dyDescent="0.25">
      <c r="A320" s="27" t="s">
        <v>1517</v>
      </c>
      <c r="B320" s="27">
        <v>9505697</v>
      </c>
      <c r="C320" s="65" t="s">
        <v>1516</v>
      </c>
      <c r="D320" s="29" t="s">
        <v>1515</v>
      </c>
      <c r="E320" s="28" t="s">
        <v>1518</v>
      </c>
      <c r="F320" s="30" t="s">
        <v>65</v>
      </c>
      <c r="G320" s="47"/>
      <c r="H320" s="39">
        <v>46153</v>
      </c>
      <c r="I320" s="39">
        <v>46517</v>
      </c>
      <c r="J320" s="32" t="s">
        <v>65</v>
      </c>
      <c r="K320" s="36"/>
      <c r="L320" s="36"/>
      <c r="M320" s="32">
        <v>46517</v>
      </c>
      <c r="N320" s="45" t="s">
        <v>193</v>
      </c>
      <c r="O320" s="45" t="s">
        <v>396</v>
      </c>
      <c r="P320" s="148">
        <v>51416.45</v>
      </c>
      <c r="Q320" s="144">
        <v>616997.49</v>
      </c>
      <c r="R320" s="114">
        <v>616997.49</v>
      </c>
      <c r="S320" s="35" t="s">
        <v>413</v>
      </c>
      <c r="T320" s="37"/>
      <c r="U320" s="37" t="s">
        <v>414</v>
      </c>
      <c r="V320" s="66" t="s">
        <v>1506</v>
      </c>
      <c r="W320" s="51" t="s">
        <v>1185</v>
      </c>
      <c r="X320" s="159" t="s">
        <v>70</v>
      </c>
    </row>
    <row r="321" spans="1:162" ht="76.5" x14ac:dyDescent="0.2">
      <c r="A321" s="27" t="s">
        <v>1327</v>
      </c>
      <c r="B321" s="74">
        <v>9493101</v>
      </c>
      <c r="C321" s="175" t="s">
        <v>1324</v>
      </c>
      <c r="D321" s="29" t="s">
        <v>1059</v>
      </c>
      <c r="E321" s="87" t="s">
        <v>1325</v>
      </c>
      <c r="F321" s="30" t="s">
        <v>65</v>
      </c>
      <c r="G321" s="76"/>
      <c r="H321" s="77">
        <v>46036</v>
      </c>
      <c r="I321" s="77">
        <v>46400</v>
      </c>
      <c r="J321" s="39" t="s">
        <v>98</v>
      </c>
      <c r="K321" s="78"/>
      <c r="L321" s="78"/>
      <c r="M321" s="77">
        <v>49687</v>
      </c>
      <c r="N321" s="45" t="s">
        <v>66</v>
      </c>
      <c r="O321" s="45" t="s">
        <v>396</v>
      </c>
      <c r="P321" s="114">
        <v>13340.97</v>
      </c>
      <c r="Q321" s="114">
        <v>160091.66</v>
      </c>
      <c r="R321" s="114">
        <v>160091.66</v>
      </c>
      <c r="S321" s="35" t="s">
        <v>120</v>
      </c>
      <c r="T321" s="81"/>
      <c r="U321" s="27" t="s">
        <v>115</v>
      </c>
      <c r="V321" s="147" t="s">
        <v>187</v>
      </c>
      <c r="W321" s="40" t="s">
        <v>1185</v>
      </c>
      <c r="X321" s="159" t="s">
        <v>70</v>
      </c>
    </row>
    <row r="322" spans="1:162" s="25" customFormat="1" ht="38.25" x14ac:dyDescent="0.25">
      <c r="A322" s="120" t="s">
        <v>1531</v>
      </c>
      <c r="B322" s="120">
        <v>9508295</v>
      </c>
      <c r="C322" s="65" t="s">
        <v>1530</v>
      </c>
      <c r="D322" s="29" t="s">
        <v>1059</v>
      </c>
      <c r="E322" s="28" t="s">
        <v>1532</v>
      </c>
      <c r="F322" s="123" t="s">
        <v>65</v>
      </c>
      <c r="G322" s="102"/>
      <c r="H322" s="103">
        <v>46161</v>
      </c>
      <c r="I322" s="103">
        <v>46525</v>
      </c>
      <c r="J322" s="124" t="s">
        <v>98</v>
      </c>
      <c r="K322" s="104"/>
      <c r="L322" s="104"/>
      <c r="M322" s="124">
        <v>49813</v>
      </c>
      <c r="N322" s="125" t="s">
        <v>193</v>
      </c>
      <c r="O322" s="125" t="s">
        <v>396</v>
      </c>
      <c r="P322" s="148">
        <v>4397.5</v>
      </c>
      <c r="Q322" s="114">
        <v>52770</v>
      </c>
      <c r="R322" s="126">
        <v>52770</v>
      </c>
      <c r="S322" s="35" t="s">
        <v>120</v>
      </c>
      <c r="T322" s="128"/>
      <c r="U322" s="37" t="s">
        <v>1533</v>
      </c>
      <c r="V322" s="66" t="s">
        <v>1178</v>
      </c>
      <c r="W322" s="51" t="s">
        <v>70</v>
      </c>
      <c r="X322" s="159" t="s">
        <v>1185</v>
      </c>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row>
    <row r="323" spans="1:162" ht="25.5" x14ac:dyDescent="0.25">
      <c r="A323" s="27" t="s">
        <v>1612</v>
      </c>
      <c r="B323" s="27">
        <v>9518843</v>
      </c>
      <c r="C323" s="65" t="s">
        <v>1613</v>
      </c>
      <c r="D323" s="29" t="s">
        <v>1059</v>
      </c>
      <c r="E323" s="28" t="s">
        <v>1614</v>
      </c>
      <c r="F323" s="30" t="s">
        <v>65</v>
      </c>
      <c r="G323" s="47"/>
      <c r="H323" s="39">
        <v>46230</v>
      </c>
      <c r="I323" s="39">
        <v>46594</v>
      </c>
      <c r="J323" s="32" t="s">
        <v>98</v>
      </c>
      <c r="K323" s="36"/>
      <c r="L323" s="36"/>
      <c r="M323" s="32">
        <v>49882</v>
      </c>
      <c r="N323" s="45" t="s">
        <v>99</v>
      </c>
      <c r="O323" s="45" t="s">
        <v>396</v>
      </c>
      <c r="P323" s="114">
        <v>3484.83</v>
      </c>
      <c r="Q323" s="114">
        <v>41817.96</v>
      </c>
      <c r="R323" s="114">
        <v>41817.96</v>
      </c>
      <c r="S323" s="35" t="s">
        <v>120</v>
      </c>
      <c r="T323" s="37"/>
      <c r="U323" s="37" t="s">
        <v>1178</v>
      </c>
      <c r="V323" s="66" t="s">
        <v>121</v>
      </c>
      <c r="W323" s="51" t="s">
        <v>217</v>
      </c>
      <c r="X323" s="159" t="s">
        <v>1124</v>
      </c>
    </row>
    <row r="324" spans="1:162" ht="25.5" x14ac:dyDescent="0.25">
      <c r="A324" s="43" t="s">
        <v>1326</v>
      </c>
      <c r="B324" s="27">
        <v>9437154</v>
      </c>
      <c r="C324" s="63" t="s">
        <v>1060</v>
      </c>
      <c r="D324" s="29" t="s">
        <v>1061</v>
      </c>
      <c r="E324" s="28" t="s">
        <v>1062</v>
      </c>
      <c r="F324" s="30" t="s">
        <v>65</v>
      </c>
      <c r="G324" s="30"/>
      <c r="H324" s="32">
        <v>45547</v>
      </c>
      <c r="I324" s="32">
        <v>45911</v>
      </c>
      <c r="J324" s="32" t="s">
        <v>98</v>
      </c>
      <c r="K324" s="33">
        <v>45912</v>
      </c>
      <c r="L324" s="31">
        <v>46276</v>
      </c>
      <c r="M324" s="32">
        <v>49198</v>
      </c>
      <c r="N324" s="33" t="s">
        <v>91</v>
      </c>
      <c r="O324" s="33" t="s">
        <v>67</v>
      </c>
      <c r="P324" s="114">
        <v>24003.79</v>
      </c>
      <c r="Q324" s="114">
        <v>288045.48</v>
      </c>
      <c r="R324" s="114">
        <v>288045.48</v>
      </c>
      <c r="S324" s="35" t="s">
        <v>155</v>
      </c>
      <c r="T324" s="37"/>
      <c r="U324" s="27" t="s">
        <v>1387</v>
      </c>
      <c r="V324" s="133" t="s">
        <v>157</v>
      </c>
      <c r="W324" s="133" t="s">
        <v>1185</v>
      </c>
      <c r="X324" s="44" t="s">
        <v>70</v>
      </c>
    </row>
    <row r="325" spans="1:162" ht="57.95" customHeight="1" x14ac:dyDescent="0.25">
      <c r="A325" s="43" t="s">
        <v>1063</v>
      </c>
      <c r="B325" s="27">
        <v>9443594</v>
      </c>
      <c r="C325" s="63" t="s">
        <v>1064</v>
      </c>
      <c r="D325" s="29" t="s">
        <v>1065</v>
      </c>
      <c r="E325" s="28" t="s">
        <v>1066</v>
      </c>
      <c r="F325" s="30" t="s">
        <v>65</v>
      </c>
      <c r="G325" s="30"/>
      <c r="H325" s="32">
        <v>45628</v>
      </c>
      <c r="I325" s="32">
        <v>45993</v>
      </c>
      <c r="J325" s="32" t="s">
        <v>98</v>
      </c>
      <c r="K325" s="33">
        <v>45993</v>
      </c>
      <c r="L325" s="31">
        <v>46358</v>
      </c>
      <c r="M325" s="32"/>
      <c r="N325" s="33" t="s">
        <v>101</v>
      </c>
      <c r="O325" s="33" t="s">
        <v>67</v>
      </c>
      <c r="P325" s="113">
        <v>21647.15</v>
      </c>
      <c r="Q325" s="113">
        <v>259765.80000000002</v>
      </c>
      <c r="R325" s="113">
        <v>2597658</v>
      </c>
      <c r="S325" s="35" t="s">
        <v>454</v>
      </c>
      <c r="T325" s="37"/>
      <c r="U325" s="27" t="s">
        <v>455</v>
      </c>
      <c r="V325" s="40" t="s">
        <v>456</v>
      </c>
      <c r="W325" s="40" t="s">
        <v>1185</v>
      </c>
      <c r="X325" s="159" t="s">
        <v>70</v>
      </c>
    </row>
    <row r="326" spans="1:162" ht="38.25" x14ac:dyDescent="0.25">
      <c r="A326" s="27" t="s">
        <v>1067</v>
      </c>
      <c r="B326" s="27">
        <v>9445722</v>
      </c>
      <c r="C326" s="63" t="s">
        <v>1068</v>
      </c>
      <c r="D326" s="29" t="s">
        <v>1069</v>
      </c>
      <c r="E326" s="28" t="s">
        <v>1070</v>
      </c>
      <c r="F326" s="52" t="s">
        <v>65</v>
      </c>
      <c r="G326" s="52"/>
      <c r="H326" s="53">
        <v>45642</v>
      </c>
      <c r="I326" s="53">
        <v>46006</v>
      </c>
      <c r="J326" s="53" t="s">
        <v>98</v>
      </c>
      <c r="K326" s="33">
        <v>46007</v>
      </c>
      <c r="L326" s="31">
        <v>46371</v>
      </c>
      <c r="M326" s="53">
        <v>49293</v>
      </c>
      <c r="N326" s="33" t="s">
        <v>101</v>
      </c>
      <c r="O326" s="33" t="s">
        <v>67</v>
      </c>
      <c r="P326" s="144">
        <v>79505.58</v>
      </c>
      <c r="Q326" s="144">
        <v>954066.93</v>
      </c>
      <c r="R326" s="114">
        <v>764719.73</v>
      </c>
      <c r="S326" s="35" t="s">
        <v>532</v>
      </c>
      <c r="T326" s="177"/>
      <c r="U326" s="46" t="s">
        <v>455</v>
      </c>
      <c r="V326" s="40" t="s">
        <v>1071</v>
      </c>
      <c r="W326" s="40" t="s">
        <v>1124</v>
      </c>
      <c r="X326" s="159" t="s">
        <v>217</v>
      </c>
    </row>
    <row r="327" spans="1:162" ht="76.5" x14ac:dyDescent="0.25">
      <c r="A327" s="27" t="s">
        <v>1137</v>
      </c>
      <c r="B327" s="27">
        <v>9459848</v>
      </c>
      <c r="C327" s="65" t="s">
        <v>1138</v>
      </c>
      <c r="D327" s="29" t="s">
        <v>1139</v>
      </c>
      <c r="E327" s="28" t="s">
        <v>1140</v>
      </c>
      <c r="F327" s="220" t="s">
        <v>65</v>
      </c>
      <c r="G327" s="221" t="s">
        <v>98</v>
      </c>
      <c r="H327" s="67">
        <v>45796</v>
      </c>
      <c r="I327" s="67">
        <v>47621</v>
      </c>
      <c r="J327" s="67" t="s">
        <v>98</v>
      </c>
      <c r="K327" s="45"/>
      <c r="L327" s="36"/>
      <c r="M327" s="67">
        <v>49448</v>
      </c>
      <c r="N327" s="45" t="s">
        <v>193</v>
      </c>
      <c r="O327" s="45" t="s">
        <v>176</v>
      </c>
      <c r="P327" s="114"/>
      <c r="Q327" s="114">
        <v>5563620</v>
      </c>
      <c r="R327" s="114">
        <v>5563620</v>
      </c>
      <c r="S327" s="35" t="s">
        <v>179</v>
      </c>
      <c r="T327" s="37"/>
      <c r="U327" s="37" t="s">
        <v>181</v>
      </c>
      <c r="V327" s="66" t="s">
        <v>1132</v>
      </c>
      <c r="W327" s="51" t="s">
        <v>1185</v>
      </c>
      <c r="X327" s="159" t="s">
        <v>70</v>
      </c>
    </row>
    <row r="328" spans="1:162" ht="25.5" x14ac:dyDescent="0.25">
      <c r="A328" s="120" t="s">
        <v>1519</v>
      </c>
      <c r="B328" s="120">
        <v>9508056</v>
      </c>
      <c r="C328" s="121" t="s">
        <v>1520</v>
      </c>
      <c r="D328" s="166" t="s">
        <v>1521</v>
      </c>
      <c r="E328" s="122" t="s">
        <v>1522</v>
      </c>
      <c r="F328" s="182" t="s">
        <v>65</v>
      </c>
      <c r="G328" s="183"/>
      <c r="H328" s="184">
        <v>46156</v>
      </c>
      <c r="I328" s="184">
        <v>46339</v>
      </c>
      <c r="J328" s="185" t="s">
        <v>65</v>
      </c>
      <c r="K328" s="125"/>
      <c r="L328" s="104"/>
      <c r="M328" s="185">
        <v>46339</v>
      </c>
      <c r="N328" s="125" t="s">
        <v>148</v>
      </c>
      <c r="O328" s="125" t="s">
        <v>67</v>
      </c>
      <c r="P328" s="114">
        <v>11333.33</v>
      </c>
      <c r="Q328" s="114"/>
      <c r="R328" s="126">
        <v>68000</v>
      </c>
      <c r="S328" s="127" t="s">
        <v>138</v>
      </c>
      <c r="T328" s="128"/>
      <c r="U328" s="128" t="s">
        <v>139</v>
      </c>
      <c r="V328" s="105" t="s">
        <v>1523</v>
      </c>
      <c r="W328" s="129" t="s">
        <v>70</v>
      </c>
      <c r="X328" s="159" t="s">
        <v>1185</v>
      </c>
    </row>
    <row r="329" spans="1:162" ht="25.5" x14ac:dyDescent="0.25">
      <c r="A329" s="131" t="s">
        <v>1072</v>
      </c>
      <c r="B329" s="27">
        <v>9472311</v>
      </c>
      <c r="C329" s="63" t="s">
        <v>1073</v>
      </c>
      <c r="D329" s="29" t="s">
        <v>1074</v>
      </c>
      <c r="E329" s="130" t="s">
        <v>1075</v>
      </c>
      <c r="F329" s="52" t="s">
        <v>98</v>
      </c>
      <c r="G329" s="52"/>
      <c r="H329" s="53">
        <v>45860</v>
      </c>
      <c r="I329" s="67">
        <v>46224</v>
      </c>
      <c r="J329" s="67" t="s">
        <v>98</v>
      </c>
      <c r="K329" s="33">
        <v>46225</v>
      </c>
      <c r="L329" s="31">
        <v>46589</v>
      </c>
      <c r="M329" s="67">
        <v>49511</v>
      </c>
      <c r="N329" s="33" t="s">
        <v>99</v>
      </c>
      <c r="O329" s="33" t="s">
        <v>396</v>
      </c>
      <c r="P329" s="114">
        <f>R329/12</f>
        <v>13666.666666666666</v>
      </c>
      <c r="Q329" s="114">
        <v>164000</v>
      </c>
      <c r="R329" s="114">
        <v>164000</v>
      </c>
      <c r="S329" s="35" t="s">
        <v>205</v>
      </c>
      <c r="T329" s="37"/>
      <c r="U329" s="87" t="s">
        <v>206</v>
      </c>
      <c r="V329" s="86" t="s">
        <v>287</v>
      </c>
      <c r="W329" s="86" t="s">
        <v>1185</v>
      </c>
      <c r="X329" s="86" t="s">
        <v>70</v>
      </c>
    </row>
    <row r="330" spans="1:162" ht="38.25" x14ac:dyDescent="0.25">
      <c r="A330" s="27" t="s">
        <v>1076</v>
      </c>
      <c r="B330" s="27">
        <v>9424417</v>
      </c>
      <c r="C330" s="63" t="s">
        <v>1077</v>
      </c>
      <c r="D330" s="68" t="s">
        <v>1078</v>
      </c>
      <c r="E330" s="28" t="s">
        <v>1079</v>
      </c>
      <c r="F330" s="30" t="s">
        <v>65</v>
      </c>
      <c r="G330" s="30"/>
      <c r="H330" s="32">
        <v>45415</v>
      </c>
      <c r="I330" s="32">
        <v>45779</v>
      </c>
      <c r="J330" s="32" t="s">
        <v>98</v>
      </c>
      <c r="K330" s="33">
        <v>46145</v>
      </c>
      <c r="L330" s="31">
        <v>46509</v>
      </c>
      <c r="M330" s="32">
        <v>49066</v>
      </c>
      <c r="N330" s="33" t="s">
        <v>193</v>
      </c>
      <c r="O330" s="45" t="s">
        <v>396</v>
      </c>
      <c r="P330" s="114">
        <f>R330/12</f>
        <v>15930.726666666667</v>
      </c>
      <c r="Q330" s="114">
        <v>191168.72</v>
      </c>
      <c r="R330" s="114">
        <v>191168.72</v>
      </c>
      <c r="S330" s="35" t="s">
        <v>1080</v>
      </c>
      <c r="T330" s="37"/>
      <c r="U330" s="27" t="s">
        <v>191</v>
      </c>
      <c r="V330" s="42" t="s">
        <v>1081</v>
      </c>
      <c r="W330" s="40" t="s">
        <v>217</v>
      </c>
      <c r="X330" s="159" t="s">
        <v>1124</v>
      </c>
    </row>
    <row r="331" spans="1:162" ht="38.25" x14ac:dyDescent="0.25">
      <c r="A331" s="27" t="s">
        <v>1082</v>
      </c>
      <c r="B331" s="27">
        <v>9447522</v>
      </c>
      <c r="C331" s="63" t="s">
        <v>1083</v>
      </c>
      <c r="D331" s="29" t="s">
        <v>1078</v>
      </c>
      <c r="E331" s="28" t="s">
        <v>1084</v>
      </c>
      <c r="F331" s="30" t="s">
        <v>65</v>
      </c>
      <c r="G331" s="30"/>
      <c r="H331" s="32">
        <v>45680</v>
      </c>
      <c r="I331" s="32">
        <v>46044</v>
      </c>
      <c r="J331" s="32" t="s">
        <v>98</v>
      </c>
      <c r="K331" s="33" t="s">
        <v>1401</v>
      </c>
      <c r="L331" s="31">
        <v>46409</v>
      </c>
      <c r="M331" s="32">
        <v>49331</v>
      </c>
      <c r="N331" s="33" t="s">
        <v>66</v>
      </c>
      <c r="O331" s="33" t="s">
        <v>396</v>
      </c>
      <c r="P331" s="115">
        <v>11436.25</v>
      </c>
      <c r="Q331" s="115">
        <v>137235</v>
      </c>
      <c r="R331" s="114">
        <v>137235</v>
      </c>
      <c r="S331" s="35" t="s">
        <v>155</v>
      </c>
      <c r="T331" s="37"/>
      <c r="U331" s="27" t="s">
        <v>157</v>
      </c>
      <c r="V331" s="40" t="s">
        <v>444</v>
      </c>
      <c r="W331" s="40" t="s">
        <v>1124</v>
      </c>
      <c r="X331" s="159" t="s">
        <v>217</v>
      </c>
    </row>
    <row r="332" spans="1:162" ht="63.75" x14ac:dyDescent="0.25">
      <c r="A332" s="27" t="s">
        <v>1085</v>
      </c>
      <c r="B332" s="27">
        <v>9471921</v>
      </c>
      <c r="C332" s="245" t="s">
        <v>1086</v>
      </c>
      <c r="D332" s="29" t="s">
        <v>1078</v>
      </c>
      <c r="E332" s="87" t="s">
        <v>1087</v>
      </c>
      <c r="F332" s="30" t="s">
        <v>363</v>
      </c>
      <c r="G332" s="30"/>
      <c r="H332" s="32">
        <v>45861</v>
      </c>
      <c r="I332" s="32">
        <v>46225</v>
      </c>
      <c r="J332" s="32" t="s">
        <v>98</v>
      </c>
      <c r="K332" s="31">
        <v>46226</v>
      </c>
      <c r="L332" s="31">
        <v>46590</v>
      </c>
      <c r="M332" s="32">
        <v>49512</v>
      </c>
      <c r="N332" s="33" t="s">
        <v>99</v>
      </c>
      <c r="O332" s="33" t="s">
        <v>396</v>
      </c>
      <c r="P332" s="114">
        <f>Tabela1[[#This Row],[VALOR TOTAL]]/12</f>
        <v>10909.395833333334</v>
      </c>
      <c r="Q332" s="114">
        <v>130912.75</v>
      </c>
      <c r="R332" s="114">
        <v>130912.75</v>
      </c>
      <c r="S332" s="35" t="s">
        <v>1319</v>
      </c>
      <c r="T332" s="37"/>
      <c r="U332" s="49" t="s">
        <v>187</v>
      </c>
      <c r="V332" s="49" t="s">
        <v>115</v>
      </c>
      <c r="W332" s="86" t="s">
        <v>70</v>
      </c>
      <c r="X332" s="86" t="s">
        <v>1185</v>
      </c>
    </row>
    <row r="333" spans="1:162" ht="31.5" x14ac:dyDescent="0.25">
      <c r="A333" s="27" t="s">
        <v>1117</v>
      </c>
      <c r="B333" s="27">
        <v>948036</v>
      </c>
      <c r="C333" s="65" t="s">
        <v>1118</v>
      </c>
      <c r="D333" s="29" t="s">
        <v>1078</v>
      </c>
      <c r="E333" s="28" t="s">
        <v>1119</v>
      </c>
      <c r="F333" s="30" t="s">
        <v>65</v>
      </c>
      <c r="G333" s="47"/>
      <c r="H333" s="39">
        <v>45944</v>
      </c>
      <c r="I333" s="39">
        <v>46308</v>
      </c>
      <c r="J333" s="39" t="s">
        <v>98</v>
      </c>
      <c r="K333" s="36"/>
      <c r="L333" s="36"/>
      <c r="M333" s="39">
        <v>49595</v>
      </c>
      <c r="N333" s="45" t="s">
        <v>83</v>
      </c>
      <c r="O333" s="45" t="s">
        <v>67</v>
      </c>
      <c r="P333" s="114">
        <v>168322.74</v>
      </c>
      <c r="Q333" s="114">
        <v>2031872.97</v>
      </c>
      <c r="R333" s="114">
        <v>2031872.97</v>
      </c>
      <c r="S333" s="35" t="s">
        <v>155</v>
      </c>
      <c r="T333" s="37"/>
      <c r="U333" s="37" t="s">
        <v>185</v>
      </c>
      <c r="V333" s="66" t="s">
        <v>444</v>
      </c>
      <c r="W333" s="27" t="s">
        <v>1185</v>
      </c>
      <c r="X333" s="188" t="s">
        <v>70</v>
      </c>
    </row>
    <row r="334" spans="1:162" ht="25.5" x14ac:dyDescent="0.25">
      <c r="A334" s="27" t="s">
        <v>1316</v>
      </c>
      <c r="B334" s="27">
        <v>9484063</v>
      </c>
      <c r="C334" s="65" t="s">
        <v>1231</v>
      </c>
      <c r="D334" s="29" t="s">
        <v>1078</v>
      </c>
      <c r="E334" s="28" t="s">
        <v>1549</v>
      </c>
      <c r="F334" s="30" t="s">
        <v>65</v>
      </c>
      <c r="G334" s="47"/>
      <c r="H334" s="39">
        <v>45978</v>
      </c>
      <c r="I334" s="39">
        <v>46342</v>
      </c>
      <c r="J334" s="39" t="s">
        <v>98</v>
      </c>
      <c r="K334" s="36"/>
      <c r="L334" s="36"/>
      <c r="M334" s="39">
        <v>49629</v>
      </c>
      <c r="N334" s="45" t="s">
        <v>148</v>
      </c>
      <c r="O334" s="45" t="s">
        <v>67</v>
      </c>
      <c r="P334" s="114">
        <f>Tabela1[[#This Row],[VALOR ANUAL]]/12</f>
        <v>49185.124166666668</v>
      </c>
      <c r="Q334" s="114">
        <v>590221.49</v>
      </c>
      <c r="R334" s="114">
        <v>590221.49</v>
      </c>
      <c r="S334" s="35" t="s">
        <v>155</v>
      </c>
      <c r="T334" s="37"/>
      <c r="U334" s="37" t="s">
        <v>185</v>
      </c>
      <c r="V334" s="66" t="s">
        <v>157</v>
      </c>
      <c r="W334" s="27" t="s">
        <v>217</v>
      </c>
      <c r="X334" s="188" t="s">
        <v>1124</v>
      </c>
    </row>
    <row r="335" spans="1:162" ht="25.5" x14ac:dyDescent="0.25">
      <c r="A335" s="27" t="s">
        <v>1088</v>
      </c>
      <c r="B335" s="27">
        <v>9346009</v>
      </c>
      <c r="C335" s="63" t="s">
        <v>1089</v>
      </c>
      <c r="D335" s="29" t="s">
        <v>1090</v>
      </c>
      <c r="E335" s="28" t="s">
        <v>1091</v>
      </c>
      <c r="F335" s="30" t="s">
        <v>98</v>
      </c>
      <c r="G335" s="30"/>
      <c r="H335" s="32">
        <v>44855</v>
      </c>
      <c r="I335" s="32">
        <v>45219</v>
      </c>
      <c r="J335" s="32" t="s">
        <v>98</v>
      </c>
      <c r="K335" s="31">
        <v>45951</v>
      </c>
      <c r="L335" s="31">
        <v>46315</v>
      </c>
      <c r="M335" s="32">
        <v>46680</v>
      </c>
      <c r="N335" s="33" t="s">
        <v>83</v>
      </c>
      <c r="O335" s="33" t="s">
        <v>67</v>
      </c>
      <c r="P335" s="113">
        <v>18350</v>
      </c>
      <c r="Q335" s="113">
        <v>220200</v>
      </c>
      <c r="R335" s="113">
        <v>1101000</v>
      </c>
      <c r="S335" s="35" t="s">
        <v>120</v>
      </c>
      <c r="T335" s="37"/>
      <c r="U335" s="27" t="s">
        <v>1533</v>
      </c>
      <c r="V335" s="208" t="s">
        <v>1178</v>
      </c>
      <c r="W335" s="44" t="s">
        <v>1185</v>
      </c>
      <c r="X335" s="159" t="s">
        <v>70</v>
      </c>
    </row>
    <row r="336" spans="1:162" ht="38.25" x14ac:dyDescent="0.25">
      <c r="A336" s="27" t="s">
        <v>1092</v>
      </c>
      <c r="B336" s="27">
        <v>9412818</v>
      </c>
      <c r="C336" s="63" t="s">
        <v>1093</v>
      </c>
      <c r="D336" s="29" t="s">
        <v>1094</v>
      </c>
      <c r="E336" s="28" t="s">
        <v>1095</v>
      </c>
      <c r="F336" s="30" t="s">
        <v>65</v>
      </c>
      <c r="G336" s="30"/>
      <c r="H336" s="32">
        <v>45351</v>
      </c>
      <c r="I336" s="32">
        <v>45716</v>
      </c>
      <c r="J336" s="32" t="s">
        <v>98</v>
      </c>
      <c r="K336" s="33">
        <v>46082</v>
      </c>
      <c r="L336" s="31">
        <v>46446</v>
      </c>
      <c r="M336" s="32">
        <v>46811</v>
      </c>
      <c r="N336" s="33" t="s">
        <v>75</v>
      </c>
      <c r="O336" s="33" t="s">
        <v>396</v>
      </c>
      <c r="P336" s="114">
        <f>R336/12</f>
        <v>42636.534999999996</v>
      </c>
      <c r="Q336" s="114">
        <v>511638.42</v>
      </c>
      <c r="R336" s="114">
        <v>511638.42</v>
      </c>
      <c r="S336" s="35" t="s">
        <v>449</v>
      </c>
      <c r="T336" s="37"/>
      <c r="U336" s="27" t="s">
        <v>1096</v>
      </c>
      <c r="V336" s="44" t="s">
        <v>77</v>
      </c>
      <c r="W336" s="44" t="s">
        <v>217</v>
      </c>
      <c r="X336" s="44" t="s">
        <v>1124</v>
      </c>
    </row>
    <row r="337" spans="1:24" ht="63.75" x14ac:dyDescent="0.25">
      <c r="A337" s="27" t="s">
        <v>1097</v>
      </c>
      <c r="B337" s="27">
        <v>9294644</v>
      </c>
      <c r="C337" s="63" t="s">
        <v>1098</v>
      </c>
      <c r="D337" s="29" t="s">
        <v>1099</v>
      </c>
      <c r="E337" s="28" t="s">
        <v>1100</v>
      </c>
      <c r="F337" s="30" t="s">
        <v>65</v>
      </c>
      <c r="G337" s="30"/>
      <c r="H337" s="32">
        <v>44506</v>
      </c>
      <c r="I337" s="39">
        <v>44870</v>
      </c>
      <c r="J337" s="39" t="s">
        <v>98</v>
      </c>
      <c r="K337" s="33">
        <v>45967</v>
      </c>
      <c r="L337" s="31">
        <v>46331</v>
      </c>
      <c r="M337" s="39">
        <v>46331</v>
      </c>
      <c r="N337" s="33" t="s">
        <v>148</v>
      </c>
      <c r="O337" s="33" t="s">
        <v>67</v>
      </c>
      <c r="P337" s="144">
        <v>450.8</v>
      </c>
      <c r="Q337" s="144">
        <v>5409.6</v>
      </c>
      <c r="R337" s="114">
        <v>5409.6</v>
      </c>
      <c r="S337" s="35" t="s">
        <v>1222</v>
      </c>
      <c r="T337" s="37"/>
      <c r="U337" s="27" t="s">
        <v>1101</v>
      </c>
      <c r="V337" s="40" t="s">
        <v>1102</v>
      </c>
      <c r="W337" s="40" t="s">
        <v>1124</v>
      </c>
      <c r="X337" s="159" t="s">
        <v>217</v>
      </c>
    </row>
    <row r="338" spans="1:24" ht="242.25" x14ac:dyDescent="0.25">
      <c r="A338" s="46" t="s">
        <v>1228</v>
      </c>
      <c r="B338" s="46">
        <v>9483932</v>
      </c>
      <c r="C338" s="65" t="s">
        <v>1229</v>
      </c>
      <c r="D338" s="29" t="s">
        <v>1099</v>
      </c>
      <c r="E338" s="28" t="s">
        <v>1230</v>
      </c>
      <c r="F338" s="30" t="s">
        <v>65</v>
      </c>
      <c r="G338" s="30"/>
      <c r="H338" s="32">
        <v>45978</v>
      </c>
      <c r="I338" s="32">
        <v>46342</v>
      </c>
      <c r="J338" s="32" t="s">
        <v>98</v>
      </c>
      <c r="K338" s="31"/>
      <c r="L338" s="31"/>
      <c r="M338" s="32">
        <v>49629</v>
      </c>
      <c r="N338" s="33" t="s">
        <v>148</v>
      </c>
      <c r="O338" s="33" t="s">
        <v>67</v>
      </c>
      <c r="P338" s="114">
        <f>Tabela1[[#This Row],[VALOR TOTAL]]/12</f>
        <v>1474.2966666666669</v>
      </c>
      <c r="Q338" s="114">
        <v>17691.560000000001</v>
      </c>
      <c r="R338" s="114">
        <v>17691.560000000001</v>
      </c>
      <c r="S338" s="35" t="s">
        <v>127</v>
      </c>
      <c r="T338" s="37"/>
      <c r="U338" s="37" t="s">
        <v>129</v>
      </c>
      <c r="V338" s="176" t="s">
        <v>1258</v>
      </c>
      <c r="W338" s="27" t="s">
        <v>70</v>
      </c>
      <c r="X338" s="167" t="s">
        <v>1185</v>
      </c>
    </row>
    <row r="339" spans="1:24" ht="12.75" x14ac:dyDescent="0.25">
      <c r="A339" s="106"/>
      <c r="B339" s="106"/>
      <c r="C339" s="107"/>
      <c r="D339" s="108"/>
      <c r="E339" s="109"/>
      <c r="F339" s="102"/>
      <c r="G339" s="102"/>
      <c r="H339" s="103"/>
      <c r="I339" s="103"/>
      <c r="J339" s="103"/>
      <c r="K339" s="104"/>
      <c r="L339" s="104"/>
      <c r="M339" s="103"/>
      <c r="N339" s="104"/>
      <c r="O339" s="104"/>
      <c r="P339" s="118"/>
      <c r="Q339" s="110"/>
      <c r="R339" s="119"/>
      <c r="S339" s="111"/>
      <c r="T339" s="112"/>
      <c r="U339" s="112"/>
      <c r="V339" s="105"/>
      <c r="W339" s="106"/>
      <c r="X339" s="189"/>
    </row>
  </sheetData>
  <mergeCells count="8">
    <mergeCell ref="A3:E3"/>
    <mergeCell ref="F3:H3"/>
    <mergeCell ref="O3:X3"/>
    <mergeCell ref="F2:G2"/>
    <mergeCell ref="F1:G1"/>
    <mergeCell ref="H1:H2"/>
    <mergeCell ref="C1:E2"/>
    <mergeCell ref="A1:B2"/>
  </mergeCells>
  <phoneticPr fontId="26" type="noConversion"/>
  <conditionalFormatting sqref="D30 D8:D10 D24:D25 D32:D33 D112:D136">
    <cfRule type="expression" dxfId="14" priority="25" stopIfTrue="1">
      <formula>#REF!&lt;TODAY()</formula>
    </cfRule>
  </conditionalFormatting>
  <conditionalFormatting sqref="D270:E270 D6 D146 D254:D257 D164:D167 D175:D176 E9:E10 D137 E60:E64 D11 D31 D26:D28 D65:E65 D34:E38 D13:D14 D326:D328 D67:E79 D170:D173 D94:D99 D148:D161 D106:D110 D80:D92 D54:D64 D181:D187 E243:E244">
    <cfRule type="expression" dxfId="13" priority="24" stopIfTrue="1">
      <formula>#REF!&lt;TODAY()</formula>
    </cfRule>
  </conditionalFormatting>
  <conditionalFormatting sqref="D147">
    <cfRule type="expression" dxfId="12" priority="23" stopIfTrue="1">
      <formula>#REF!&lt;TODAY()</formula>
    </cfRule>
  </conditionalFormatting>
  <conditionalFormatting sqref="E241">
    <cfRule type="expression" dxfId="11" priority="21" stopIfTrue="1">
      <formula>#REF!&lt;TODAY()</formula>
    </cfRule>
  </conditionalFormatting>
  <conditionalFormatting sqref="E8">
    <cfRule type="expression" dxfId="10" priority="20" stopIfTrue="1">
      <formula>#REF!&lt;TODAY()</formula>
    </cfRule>
  </conditionalFormatting>
  <conditionalFormatting sqref="D181:D187">
    <cfRule type="expression" dxfId="9" priority="18" stopIfTrue="1">
      <formula>#REF!&lt;TODAY()</formula>
    </cfRule>
  </conditionalFormatting>
  <conditionalFormatting sqref="E242">
    <cfRule type="expression" dxfId="8" priority="17" stopIfTrue="1">
      <formula>#REF!&lt;TODAY()</formula>
    </cfRule>
  </conditionalFormatting>
  <conditionalFormatting sqref="D111">
    <cfRule type="expression" dxfId="7" priority="15" stopIfTrue="1">
      <formula>#REF!&lt;TODAY()</formula>
    </cfRule>
  </conditionalFormatting>
  <conditionalFormatting sqref="D162:D163">
    <cfRule type="expression" dxfId="6" priority="13" stopIfTrue="1">
      <formula>#REF!&lt;TODAY()</formula>
    </cfRule>
  </conditionalFormatting>
  <conditionalFormatting sqref="D50:D53">
    <cfRule type="expression" dxfId="5" priority="12" stopIfTrue="1">
      <formula>#REF!&lt;TODAY()</formula>
    </cfRule>
  </conditionalFormatting>
  <conditionalFormatting sqref="D174">
    <cfRule type="expression" dxfId="4" priority="10" stopIfTrue="1">
      <formula>#REF!&lt;TODAY()</formula>
    </cfRule>
  </conditionalFormatting>
  <conditionalFormatting sqref="D66">
    <cfRule type="expression" dxfId="3" priority="7" stopIfTrue="1">
      <formula>#REF!&lt;TODAY()</formula>
    </cfRule>
  </conditionalFormatting>
  <conditionalFormatting sqref="E66">
    <cfRule type="expression" dxfId="2" priority="6" stopIfTrue="1">
      <formula>#REF!&lt;TODAY()</formula>
    </cfRule>
  </conditionalFormatting>
  <conditionalFormatting sqref="D7">
    <cfRule type="expression" dxfId="1" priority="3" stopIfTrue="1">
      <formula>#REF!&lt;TODAY()</formula>
    </cfRule>
  </conditionalFormatting>
  <conditionalFormatting sqref="D93">
    <cfRule type="expression" dxfId="0" priority="2" stopIfTrue="1">
      <formula>#REF!&lt;TODAY()</formula>
    </cfRule>
  </conditionalFormatting>
  <dataValidations xWindow="1622" yWindow="400" count="7">
    <dataValidation allowBlank="1" showInputMessage="1" showErrorMessage="1" prompt="Dotação orçamentária" sqref="N232 N52:N53 N231:O231 N205:O205 N120 L50:N50 N93 L250:O250 N113 N99:N100 L30:N30 L228:N229 N174 L241:O241 N136 K6 N175:O175 N146:O146 O315 L315:M315 L254:M255 N125:O125 O258:O259 L258:M259 N162:N164 O329 N309 O147 L147:M147 L138:M140 L92:M93 O92:O93 N121:O121 N165:O169 L15:N15 L90:N91 N39:N40 L6:N10 O332:O334 L16:O16 L240:M240 O240 N212:N214 L94:O94 L113:M119 L36:N38 L25:M26 L284:M286 N284:N285 L197:N199 N31 L181:N184 N200:O203 L263:N270 N335:N337 N195 N34:N35 L13:M13 L60:N69 O317:O320 N70:N79 L32:N33 N103:N105 N156:N158 N132:O135 L27:O29 L17:M23 N18:N26 L41:N44 L95:N98 L159:N161 N177:N178 L247:O248 N287:O292 N293:O294 L80:M87 N316:N323 N45:N49 L126:N131 L54:N56 N185:O189 L185:M187 O295:O296 N138:N142" xr:uid="{00000000-0002-0000-0000-000000000000}"/>
    <dataValidation allowBlank="1" showInputMessage="1" showErrorMessage="1" prompt="Objeto do contrato" sqref="A5:C5 C230 N17:O17 K215 C251 Q251:R251 K205:M205 K50 P268:Q268 K231 K121:M121 K210:K211 K250 B53 K53:M53 B252:C252 P167:S167 O136 K136:M136 E136 B50:B51 C196:C198 K125 O228:O229 K228:K229 B270:C270 K165:M165 E146 K174:M175 K309:M309 O309 K315 K254:K255 E254:E257 K138:K140 K146:K147 Q57:Q59 P6 K80:K86 C6:C11 E25 Q102:Q103 K240:K241 O212:O214 K212:M214 C21 K24:M24 O113:O119 K75:M79 K113:K119 F251:J251 O316 P284 P235 K285:M285 O197:O199 L31:M31 M197:M199 F197:K199 K39:M40 M166:M167 F166:K167 M258:M259 F258:K259 M270 F270:J270 K7:K10 E6:J6 M251 Q100 Q139 O284:O285 P232 Q175:Q176 O6:O10 R270:S270 Q84 P305:Q305 Q92 P7:R10 Q224 Q50 P121 Q110:Q111 Q151:Q152 Q146:Q148 Q215 Q273:Q276 Q234:Q235 Q173 P127:Q128 Q255:Q257 P286 Q271 P125:Q125 P262 O174 Q164:Q165 Q52 Q253 Q35:Q36 P90:P92 P11:Q11 P253:P256 P18:Q18 P49:P52 O90:O91 R254:S257 O254:O255 S287:S288 R287 P12 O30:Q30 P317:Q317 M181:M184 F181:K184 P170 K200:K204 Q44 Q27 P26:P27 C25:C28 P57:P66 Q61:Q66 P88:Q89 K263:K270 O263:O270 P273:P278 J86 F89:J89 J308 M35:M38 P34:P36 L34:M35 P24:Q24 K13 N12:N13 Q306:Q307 F306:I308 P306:P308 K60:K69 Q68:Q70 P68:P71 B22:B23 E22:E23 R22:S28 Q289:S289 R326:R328 Q327:Q330 P327:P329 S326:S329 E60:E79 O60:O79 B60:B79 F60:J85 Q73:Q82 P73:P84 M170:M176 F170:J176 E30:E33 P32:Q33 R30:S38 C30:C38 K141:M142 Q141:Q142 P104:Q104 K156:M158 O156:O158 Q132:Q133 K132:K135 Q153:S154 K25:K38 M22:M33 P29:Q29 C13:C14 Q14 P14:P16 E14 C16:C19 R19:S20 K15:K23 O18:O26 P19:P21 M41:M44 K41:K44 Q95:Q98 P94:P103 K90:K98 O95:O98 Q135:Q137 R146:S152 P150:P165 R156:S166 Q156:Q162 K159:K161 O177:O178 K177:M178 P173:P182 Q178:Q181 C200:C204 B206:B215 F247:K248 K284:K291 M306:M318 M217:M232 F217:J232 Q217:Q219 F190:J194 M190:M194 Q107:Q108 P106:P119 N80:O87 Q86:Q87 J87:K87 R67:R89 F86:I88 P321:Q323 K316:M323 F309:J329 M321:M329 P41:P47 F22:J49 K45:M49 O126:O131 O32:O56 S50:S89 C50:C89 M50:M89 E50:J59 R50:R65 K54:K56 M234:M240 F234:J240 P237:P239 P185:P190 Q185:S189 K185:M189 C187:C189 E185:J187 B185:C187 O185:O187 P295:Q296 F242:J246 M242:M248 R122:S137 E122:E131 Q124 B122:C124 M122:M164 F122:J164 P132:P148 O138:O142 B196:B199 F292:J299 M292:M299 P292:P293 M6:M20 F7:J20 S7:S18 R11:R17 B6:B13" xr:uid="{00000000-0002-0000-0000-000001000000}"/>
    <dataValidation allowBlank="1" showInputMessage="1" showErrorMessage="1" prompt="Hemocentro" sqref="U29 W270 V179:V180 X230 T251:T254 X253 T231:U231 U254 U274 T220:T222 U221:U222 U249:U252 T99 U230 T30:U30 U253:V253 V256 V232:X232 T305:V305 T228:U229 T270:U270 X241 T38:U38 V196:X196 T255:U255 T57:U59 T166:U167 T163:U164 T75 X21 U168:U169 T175:V176 U60:U61 T91:U91 U196:U198 T292:U292 W292 U39:U40 U290:U291 W212:W214 V60:V63 U76:U79 T224:U225 T257:U267 U233:U236 U240 U7:U11 W222:W223 W229 W233 X297 U335 T179:T180 T274:T278 U181:U184 W272 W27:W28 T60:T67 U268:U270 T273:U273 V273:V278 U34:U35 T34:T37 T24:U28 U13:U17 T306:U308 T22:W23 U64:U74 T170:U174 T32:U33 T103:U105 U156:U158 V293:W293 T90 U88:U90 U95:U99 V95:V98 T156:T161 V156:V161 T177:U178 U200:U206 T196:T215 U209:U215 W284:W289 U294:W294 U188:U189 T188:T194 T80:V87 U309:U328 T310:T329 T41:U53 T279:U289 T54:T56 T234:T240 W237:W239 T185:U187 T295:U296 T241:U248 W122:W124 U122:U147 T121:T147 V138:V142 T6:T17" xr:uid="{00000000-0002-0000-0000-000002000000}"/>
    <dataValidation allowBlank="1" showInputMessage="1" showErrorMessage="1" prompt="UPG" sqref="T223 T256:U256 T162:U162 V257 T271 T232:U232 U111:U112 U106 V262:V265 U303:U304 T31:U31 T290:T291 T148:U154 T216:T219 T106:T120 U54:V56 T181:T187 T293:T294" xr:uid="{00000000-0002-0000-0000-000003000000}"/>
    <dataValidation allowBlank="1" showInputMessage="1" showErrorMessage="1" prompt="CNPJ ou CPF" sqref="D252 D22:D23" xr:uid="{00000000-0002-0000-0000-000004000000}"/>
    <dataValidation allowBlank="1" showInputMessage="1" showErrorMessage="1" prompt="Fornecedor" sqref="E270 D146 D254:D257 D175:D176 D6:D11 D24:D28 D30:D33 D13:D14 D50:D99 D185:D187 D106:D137" xr:uid="{00000000-0002-0000-0000-000005000000}"/>
    <dataValidation allowBlank="1" showInputMessage="1" showErrorMessage="1" prompt="Número do contrato" sqref="A50:A53 A252 B52 A270 A146:C146 A6:A11 A25:B25 A197:A198 A75:A79 B24 A13 A60:A69 A22:A23 C326:C328 A30:B33 A92:C99 C147:C161 C106:C121 A125:C137 A185:A187 A122:A124" xr:uid="{00000000-0002-0000-0000-000006000000}"/>
  </dataValidations>
  <printOptions horizontalCentered="1"/>
  <pageMargins left="0.59055118110236227" right="0.19685039370078741" top="0.39370078740157483" bottom="0.39370078740157483" header="0.31496062992125984" footer="0.31496062992125984"/>
  <pageSetup paperSize="9" orientation="landscape" horizontalDpi="300" verticalDpi="300" r:id="rId1"/>
  <ignoredErrors>
    <ignoredError sqref="P94 P116" formula="1"/>
  </ignoredErrors>
  <drawing r:id="rId2"/>
  <legacyDrawing r:id="rId3"/>
  <oleObjects>
    <mc:AlternateContent xmlns:mc="http://schemas.openxmlformats.org/markup-compatibility/2006">
      <mc:Choice Requires="x14">
        <oleObject progId="CorelDRAW.Graphic.13" shapeId="1025" r:id="rId4">
          <objectPr defaultSize="0" autoPict="0" r:id="rId5">
            <anchor moveWithCells="1" sizeWithCells="1">
              <from>
                <xdr:col>0</xdr:col>
                <xdr:colOff>276225</xdr:colOff>
                <xdr:row>0</xdr:row>
                <xdr:rowOff>0</xdr:rowOff>
              </from>
              <to>
                <xdr:col>1</xdr:col>
                <xdr:colOff>390525</xdr:colOff>
                <xdr:row>1</xdr:row>
                <xdr:rowOff>523875</xdr:rowOff>
              </to>
            </anchor>
          </objectPr>
        </oleObject>
      </mc:Choice>
      <mc:Fallback>
        <oleObject progId="CorelDRAW.Graphic.13" shapeId="1025" r:id="rId4"/>
      </mc:Fallback>
    </mc:AlternateContent>
  </oleObjects>
  <tableParts count="1">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L32"/>
  <sheetViews>
    <sheetView topLeftCell="A10" workbookViewId="0">
      <selection activeCell="G14" sqref="G14"/>
    </sheetView>
  </sheetViews>
  <sheetFormatPr defaultRowHeight="15" x14ac:dyDescent="0.25"/>
  <cols>
    <col min="1" max="1" width="1.42578125" customWidth="1"/>
    <col min="2" max="2" width="20" customWidth="1"/>
    <col min="3" max="4" width="17.85546875" customWidth="1"/>
    <col min="5" max="5" width="0.85546875" customWidth="1"/>
    <col min="6" max="6" width="10.85546875" customWidth="1"/>
    <col min="8" max="8" width="16.85546875" customWidth="1"/>
    <col min="10" max="10" width="0.85546875" customWidth="1"/>
    <col min="11" max="11" width="10.140625" customWidth="1"/>
    <col min="12" max="12" width="6.85546875" customWidth="1"/>
    <col min="13" max="13" width="2.140625" customWidth="1"/>
  </cols>
  <sheetData>
    <row r="1" spans="2:12" ht="20.25" customHeight="1" x14ac:dyDescent="0.25">
      <c r="B1" s="239" t="s">
        <v>48</v>
      </c>
      <c r="C1" s="240"/>
      <c r="D1" s="240"/>
      <c r="E1" s="240"/>
      <c r="F1" s="240"/>
      <c r="G1" s="240"/>
      <c r="H1" s="241"/>
      <c r="I1" s="24"/>
      <c r="J1" s="24"/>
      <c r="K1" s="24"/>
      <c r="L1" s="24"/>
    </row>
    <row r="2" spans="2:12" ht="9" customHeight="1" x14ac:dyDescent="0.25">
      <c r="B2" s="244"/>
      <c r="C2" s="244"/>
      <c r="D2" s="244"/>
      <c r="E2" s="244"/>
      <c r="F2" s="244"/>
      <c r="G2" s="244"/>
      <c r="H2" s="244"/>
      <c r="I2" s="12"/>
      <c r="J2" s="12"/>
      <c r="K2" s="12"/>
      <c r="L2" s="12"/>
    </row>
    <row r="3" spans="2:12" ht="20.25" customHeight="1" x14ac:dyDescent="0.25">
      <c r="B3" s="239" t="s">
        <v>33</v>
      </c>
      <c r="C3" s="240"/>
      <c r="D3" s="241"/>
      <c r="E3" s="238"/>
      <c r="F3" s="243" t="s">
        <v>46</v>
      </c>
      <c r="G3" s="243"/>
      <c r="H3" s="243"/>
      <c r="I3" s="20"/>
      <c r="J3" s="8"/>
      <c r="K3" s="21"/>
      <c r="L3" s="21"/>
    </row>
    <row r="4" spans="2:12" ht="20.100000000000001" customHeight="1" x14ac:dyDescent="0.25">
      <c r="B4" s="6" t="s">
        <v>52</v>
      </c>
      <c r="C4" s="6">
        <v>1</v>
      </c>
      <c r="D4" s="19">
        <v>402775</v>
      </c>
      <c r="E4" s="238"/>
      <c r="F4" s="13" t="s">
        <v>20</v>
      </c>
      <c r="G4" s="13">
        <v>2</v>
      </c>
      <c r="H4" s="17">
        <v>49918.59</v>
      </c>
    </row>
    <row r="5" spans="2:12" ht="20.100000000000001" customHeight="1" x14ac:dyDescent="0.25">
      <c r="B5" s="6" t="s">
        <v>34</v>
      </c>
      <c r="C5" s="6">
        <v>1</v>
      </c>
      <c r="D5" s="14">
        <v>368496.8</v>
      </c>
      <c r="E5" s="238"/>
      <c r="F5" s="6" t="s">
        <v>26</v>
      </c>
      <c r="G5" s="6">
        <v>1</v>
      </c>
      <c r="H5" s="22">
        <v>12958.7</v>
      </c>
    </row>
    <row r="6" spans="2:12" ht="20.100000000000001" customHeight="1" x14ac:dyDescent="0.25">
      <c r="B6" s="6" t="s">
        <v>35</v>
      </c>
      <c r="C6" s="6">
        <v>1</v>
      </c>
      <c r="D6" s="14">
        <v>108800</v>
      </c>
      <c r="E6" s="238"/>
      <c r="F6" s="6" t="s">
        <v>15</v>
      </c>
      <c r="G6" s="6">
        <v>11</v>
      </c>
      <c r="H6" s="17">
        <v>953663.94</v>
      </c>
    </row>
    <row r="7" spans="2:12" ht="20.100000000000001" customHeight="1" x14ac:dyDescent="0.25">
      <c r="B7" s="6" t="s">
        <v>36</v>
      </c>
      <c r="C7" s="6">
        <v>17</v>
      </c>
      <c r="D7" s="15">
        <v>898247.5</v>
      </c>
      <c r="E7" s="238"/>
      <c r="F7" s="6" t="s">
        <v>16</v>
      </c>
      <c r="G7" s="6">
        <v>6</v>
      </c>
      <c r="H7" s="17">
        <v>175890.58</v>
      </c>
    </row>
    <row r="8" spans="2:12" ht="20.100000000000001" customHeight="1" x14ac:dyDescent="0.25">
      <c r="B8" s="6" t="s">
        <v>37</v>
      </c>
      <c r="C8" s="6">
        <v>24</v>
      </c>
      <c r="D8" s="15">
        <v>17882757.219999999</v>
      </c>
      <c r="E8" s="238"/>
      <c r="F8" s="6" t="s">
        <v>12</v>
      </c>
      <c r="G8" s="6">
        <v>11</v>
      </c>
      <c r="H8" s="17">
        <v>600794.82999999996</v>
      </c>
      <c r="I8" s="7"/>
    </row>
    <row r="9" spans="2:12" ht="20.100000000000001" customHeight="1" x14ac:dyDescent="0.25">
      <c r="B9" s="9" t="s">
        <v>32</v>
      </c>
      <c r="C9" s="9">
        <f>SUM(C4:C8)</f>
        <v>44</v>
      </c>
      <c r="D9" s="16">
        <f>SUM(D4:D8)</f>
        <v>19661076.52</v>
      </c>
      <c r="E9" s="238"/>
      <c r="F9" s="6" t="s">
        <v>14</v>
      </c>
      <c r="G9" s="6">
        <v>17</v>
      </c>
      <c r="H9" s="17">
        <v>2010237.16</v>
      </c>
    </row>
    <row r="10" spans="2:12" ht="18.75" customHeight="1" x14ac:dyDescent="0.25">
      <c r="B10" s="242"/>
      <c r="C10" s="242"/>
      <c r="D10" s="242"/>
      <c r="E10" s="238"/>
      <c r="F10" s="6" t="s">
        <v>28</v>
      </c>
      <c r="G10" s="6">
        <v>1</v>
      </c>
      <c r="H10" s="22">
        <v>13990.08</v>
      </c>
    </row>
    <row r="11" spans="2:12" ht="17.25" customHeight="1" x14ac:dyDescent="0.25">
      <c r="B11" s="239" t="s">
        <v>31</v>
      </c>
      <c r="C11" s="240"/>
      <c r="D11" s="241"/>
      <c r="E11" s="238"/>
      <c r="F11" s="6" t="s">
        <v>11</v>
      </c>
      <c r="G11" s="6">
        <v>3</v>
      </c>
      <c r="H11" s="17">
        <v>69450.080000000002</v>
      </c>
    </row>
    <row r="12" spans="2:12" ht="20.25" customHeight="1" x14ac:dyDescent="0.25">
      <c r="B12" s="6" t="s">
        <v>49</v>
      </c>
      <c r="C12" s="6">
        <v>76</v>
      </c>
      <c r="D12" s="16">
        <v>32834812.059999999</v>
      </c>
      <c r="E12" s="238"/>
      <c r="F12" s="6" t="s">
        <v>6</v>
      </c>
      <c r="G12" s="6">
        <v>9</v>
      </c>
      <c r="H12" s="17">
        <v>568131.01</v>
      </c>
    </row>
    <row r="13" spans="2:12" ht="20.100000000000001" customHeight="1" x14ac:dyDescent="0.25">
      <c r="B13" s="6" t="s">
        <v>50</v>
      </c>
      <c r="C13" s="6">
        <v>11</v>
      </c>
      <c r="D13" s="16">
        <v>2144089.66</v>
      </c>
      <c r="E13" s="238"/>
      <c r="F13" s="6" t="s">
        <v>22</v>
      </c>
      <c r="G13" s="6">
        <v>5</v>
      </c>
      <c r="H13" s="17">
        <v>194502.13</v>
      </c>
    </row>
    <row r="14" spans="2:12" ht="20.100000000000001" customHeight="1" x14ac:dyDescent="0.25">
      <c r="B14" s="6" t="s">
        <v>51</v>
      </c>
      <c r="C14" s="6">
        <v>77</v>
      </c>
      <c r="D14" s="16">
        <v>26398529.680000003</v>
      </c>
      <c r="E14" s="238"/>
      <c r="F14" s="6" t="s">
        <v>9</v>
      </c>
      <c r="G14" s="6">
        <v>17</v>
      </c>
      <c r="H14" s="17">
        <v>616636.25</v>
      </c>
    </row>
    <row r="15" spans="2:12" ht="20.100000000000001" customHeight="1" x14ac:dyDescent="0.25">
      <c r="B15" s="9" t="s">
        <v>32</v>
      </c>
      <c r="C15" s="9">
        <f>SUM(C12:C14)</f>
        <v>164</v>
      </c>
      <c r="D15" s="16">
        <f>SUM(D12:D14)</f>
        <v>61377431.400000006</v>
      </c>
      <c r="E15" s="238"/>
      <c r="F15" s="6" t="s">
        <v>10</v>
      </c>
      <c r="G15" s="6">
        <v>4</v>
      </c>
      <c r="H15" s="17">
        <v>151150.99</v>
      </c>
    </row>
    <row r="16" spans="2:12" ht="21" customHeight="1" x14ac:dyDescent="0.25">
      <c r="B16" s="242"/>
      <c r="C16" s="242"/>
      <c r="D16" s="242"/>
      <c r="E16" s="238"/>
      <c r="F16" s="6" t="s">
        <v>27</v>
      </c>
      <c r="G16" s="6">
        <v>4</v>
      </c>
      <c r="H16" s="17">
        <v>121126.39999999999</v>
      </c>
    </row>
    <row r="17" spans="2:8" ht="20.100000000000001" customHeight="1" x14ac:dyDescent="0.25">
      <c r="B17" s="239" t="s">
        <v>38</v>
      </c>
      <c r="C17" s="240"/>
      <c r="D17" s="241"/>
      <c r="E17" s="238"/>
      <c r="F17" s="6" t="s">
        <v>18</v>
      </c>
      <c r="G17" s="6">
        <v>4</v>
      </c>
      <c r="H17" s="17">
        <v>33479.75</v>
      </c>
    </row>
    <row r="18" spans="2:8" ht="20.100000000000001" customHeight="1" x14ac:dyDescent="0.25">
      <c r="B18" s="6" t="s">
        <v>39</v>
      </c>
      <c r="C18" s="6">
        <v>3</v>
      </c>
      <c r="D18" s="16">
        <v>1610117.6800000002</v>
      </c>
      <c r="E18" s="238"/>
      <c r="F18" s="6" t="s">
        <v>19</v>
      </c>
      <c r="G18" s="6">
        <v>7</v>
      </c>
      <c r="H18" s="17">
        <v>131426</v>
      </c>
    </row>
    <row r="19" spans="2:8" ht="20.100000000000001" customHeight="1" x14ac:dyDescent="0.25">
      <c r="B19" s="6" t="s">
        <v>40</v>
      </c>
      <c r="C19" s="6">
        <v>1</v>
      </c>
      <c r="D19" s="14">
        <v>64795.03</v>
      </c>
      <c r="E19" s="238"/>
      <c r="F19" s="6" t="s">
        <v>17</v>
      </c>
      <c r="G19" s="6">
        <v>2</v>
      </c>
      <c r="H19" s="17">
        <v>52846.25</v>
      </c>
    </row>
    <row r="20" spans="2:8" ht="20.100000000000001" customHeight="1" x14ac:dyDescent="0.25">
      <c r="B20" s="6" t="s">
        <v>41</v>
      </c>
      <c r="C20" s="6">
        <v>1</v>
      </c>
      <c r="D20" s="14">
        <v>520</v>
      </c>
      <c r="E20" s="238"/>
      <c r="F20" s="6" t="s">
        <v>13</v>
      </c>
      <c r="G20" s="6">
        <v>4</v>
      </c>
      <c r="H20" s="17">
        <v>75323.600000000006</v>
      </c>
    </row>
    <row r="21" spans="2:8" ht="20.100000000000001" customHeight="1" x14ac:dyDescent="0.25">
      <c r="B21" s="9" t="s">
        <v>32</v>
      </c>
      <c r="C21" s="9">
        <f>SUM(C18:C20)</f>
        <v>5</v>
      </c>
      <c r="D21" s="18">
        <f>SUM(D18:D20)</f>
        <v>1675432.7100000002</v>
      </c>
      <c r="E21" s="238"/>
      <c r="F21" s="6" t="s">
        <v>8</v>
      </c>
      <c r="G21" s="6">
        <v>8</v>
      </c>
      <c r="H21" s="17">
        <v>113310.9</v>
      </c>
    </row>
    <row r="22" spans="2:8" ht="20.100000000000001" customHeight="1" x14ac:dyDescent="0.25">
      <c r="B22" s="242"/>
      <c r="C22" s="242"/>
      <c r="D22" s="242"/>
      <c r="E22" s="238"/>
      <c r="F22" s="6" t="s">
        <v>21</v>
      </c>
      <c r="G22" s="6">
        <v>7</v>
      </c>
      <c r="H22" s="17">
        <v>332046.03999999998</v>
      </c>
    </row>
    <row r="23" spans="2:8" ht="20.100000000000001" customHeight="1" x14ac:dyDescent="0.25">
      <c r="B23" s="239" t="s">
        <v>29</v>
      </c>
      <c r="C23" s="240"/>
      <c r="D23" s="241"/>
      <c r="E23" s="238"/>
      <c r="F23" s="6" t="s">
        <v>7</v>
      </c>
      <c r="G23" s="6">
        <v>9</v>
      </c>
      <c r="H23" s="17">
        <v>212247.09</v>
      </c>
    </row>
    <row r="24" spans="2:8" ht="20.100000000000001" customHeight="1" x14ac:dyDescent="0.25">
      <c r="B24" s="6" t="s">
        <v>42</v>
      </c>
      <c r="C24" s="6">
        <v>1</v>
      </c>
      <c r="D24" s="14">
        <v>117883.92</v>
      </c>
      <c r="E24" s="238"/>
      <c r="F24" s="9" t="s">
        <v>47</v>
      </c>
      <c r="G24" s="10">
        <f>SUM(G4:G23)</f>
        <v>132</v>
      </c>
      <c r="H24" s="23">
        <f>SUM(H4:H23)</f>
        <v>6489130.3700000001</v>
      </c>
    </row>
    <row r="25" spans="2:8" ht="20.100000000000001" customHeight="1" x14ac:dyDescent="0.25">
      <c r="B25" s="6" t="s">
        <v>43</v>
      </c>
      <c r="C25" s="6">
        <v>2</v>
      </c>
      <c r="D25" s="14">
        <v>1673968.56</v>
      </c>
      <c r="E25" s="238"/>
      <c r="F25" s="11"/>
    </row>
    <row r="26" spans="2:8" ht="20.100000000000001" customHeight="1" x14ac:dyDescent="0.25">
      <c r="B26" s="6" t="s">
        <v>44</v>
      </c>
      <c r="C26" s="6">
        <v>15</v>
      </c>
      <c r="D26" s="16">
        <v>13413172.049999999</v>
      </c>
      <c r="E26" s="238"/>
    </row>
    <row r="27" spans="2:8" ht="20.100000000000001" customHeight="1" x14ac:dyDescent="0.25">
      <c r="B27" s="6" t="s">
        <v>45</v>
      </c>
      <c r="C27" s="6">
        <v>9</v>
      </c>
      <c r="D27" s="16">
        <v>3223039.6199999996</v>
      </c>
      <c r="E27" s="238"/>
    </row>
    <row r="28" spans="2:8" ht="20.100000000000001" customHeight="1" x14ac:dyDescent="0.25">
      <c r="B28" s="9" t="s">
        <v>32</v>
      </c>
      <c r="C28" s="9">
        <f>SUM(C24:C27)</f>
        <v>27</v>
      </c>
      <c r="D28" s="18">
        <f>SUM(D24:D27)</f>
        <v>18428064.149999999</v>
      </c>
      <c r="E28" s="238"/>
    </row>
    <row r="29" spans="2:8" ht="9" customHeight="1" x14ac:dyDescent="0.25"/>
    <row r="30" spans="2:8" ht="11.25" customHeight="1" x14ac:dyDescent="0.25">
      <c r="B30" s="237" t="s">
        <v>53</v>
      </c>
      <c r="C30" s="237"/>
    </row>
    <row r="31" spans="2:8" ht="20.100000000000001" customHeight="1" x14ac:dyDescent="0.25"/>
    <row r="32" spans="2:8" ht="20.100000000000001" customHeight="1" x14ac:dyDescent="0.25"/>
  </sheetData>
  <mergeCells count="12">
    <mergeCell ref="F3:H3"/>
    <mergeCell ref="B1:H1"/>
    <mergeCell ref="B2:H2"/>
    <mergeCell ref="B3:D3"/>
    <mergeCell ref="B11:D11"/>
    <mergeCell ref="B30:C30"/>
    <mergeCell ref="E3:E28"/>
    <mergeCell ref="B23:D23"/>
    <mergeCell ref="B16:D16"/>
    <mergeCell ref="B10:D10"/>
    <mergeCell ref="B22:D22"/>
    <mergeCell ref="B17:D17"/>
  </mergeCells>
  <dataValidations count="1">
    <dataValidation allowBlank="1" showInputMessage="1" showErrorMessage="1" prompt="Objeto do contrato" sqref="D5 D19 D24:D25" xr:uid="{00000000-0002-0000-0100-000000000000}"/>
  </dataValidations>
  <pageMargins left="0.511811024" right="0.511811024" top="0.78740157499999996" bottom="0.78740157499999996" header="0.31496062000000002" footer="0.31496062000000002"/>
  <pageSetup paperSize="9" scale="9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Contratos</vt:lpstr>
      <vt:lpstr>Plan1</vt:lpstr>
      <vt:lpstr>Contratos!Area_de_impressao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11220738</dc:creator>
  <cp:lastModifiedBy>Vera Pimentel</cp:lastModifiedBy>
  <cp:lastPrinted>2019-02-01T18:04:34Z</cp:lastPrinted>
  <dcterms:created xsi:type="dcterms:W3CDTF">2012-08-16T11:26:37Z</dcterms:created>
  <dcterms:modified xsi:type="dcterms:W3CDTF">2026-08-10T12:45:44Z</dcterms:modified>
</cp:coreProperties>
</file>